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8" yWindow="-108" windowWidth="23256" windowHeight="12576" activeTab="4"/>
  </bookViews>
  <sheets>
    <sheet name="приложение 1 " sheetId="14" r:id="rId1"/>
    <sheet name="приложение 2" sheetId="17" r:id="rId2"/>
    <sheet name="приложение 3 " sheetId="9" r:id="rId3"/>
    <sheet name="приложение 4" sheetId="16" r:id="rId4"/>
    <sheet name="приложение 5" sheetId="10" r:id="rId5"/>
    <sheet name="подписи" sheetId="8" state="hidden" r:id="rId6"/>
  </sheets>
  <definedNames>
    <definedName name="_xlnm.Print_Titles" localSheetId="0">'приложение 1 '!$10:$10</definedName>
    <definedName name="_xlnm.Print_Titles" localSheetId="1">'приложение 2'!$14:$14</definedName>
    <definedName name="_xlnm.Print_Titles" localSheetId="2">'приложение 3 '!$15:$15</definedName>
    <definedName name="_xlnm.Print_Titles" localSheetId="3">'приложение 4'!$12:$12</definedName>
    <definedName name="_xlnm.Print_Titles" localSheetId="4">'приложение 5'!$10:$10</definedName>
    <definedName name="_xlnm.Print_Area" localSheetId="0">'приложение 1 '!$A$1:$H$20</definedName>
    <definedName name="_xlnm.Print_Area" localSheetId="1">'приложение 2'!$A$1:$S$23</definedName>
    <definedName name="_xlnm.Print_Area" localSheetId="2">'приложение 3 '!$A$1:$S$23</definedName>
    <definedName name="_xlnm.Print_Area" localSheetId="3">'приложение 4'!$A$1:$R$22</definedName>
    <definedName name="_xlnm.Print_Area" localSheetId="4">'приложение 5'!$A$1:$O$18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8" i="9" l="1"/>
  <c r="J16" i="17"/>
  <c r="H16" i="17"/>
  <c r="G11" i="14" l="1"/>
  <c r="F11" i="14"/>
  <c r="T22" i="17" l="1"/>
  <c r="Q17" i="17"/>
  <c r="N17" i="17"/>
  <c r="J17" i="17"/>
  <c r="G17" i="17"/>
  <c r="G16" i="17" s="1"/>
  <c r="D17" i="17"/>
  <c r="S16" i="17"/>
  <c r="R16" i="17"/>
  <c r="P16" i="17"/>
  <c r="O16" i="17"/>
  <c r="L16" i="17"/>
  <c r="K16" i="17"/>
  <c r="I16" i="17"/>
  <c r="F16" i="17"/>
  <c r="E16" i="17"/>
  <c r="C16" i="17"/>
  <c r="R16" i="16"/>
  <c r="J16" i="16"/>
  <c r="Q15" i="16"/>
  <c r="P15" i="16"/>
  <c r="O15" i="16"/>
  <c r="N15" i="16"/>
  <c r="M15" i="16"/>
  <c r="L15" i="16"/>
  <c r="K15" i="16"/>
  <c r="I15" i="16"/>
  <c r="H15" i="16"/>
  <c r="G15" i="16"/>
  <c r="F15" i="16"/>
  <c r="E15" i="16"/>
  <c r="D15" i="16"/>
  <c r="C15" i="16"/>
  <c r="K18" i="9"/>
  <c r="L14" i="16" l="1"/>
  <c r="L13" i="16" s="1"/>
  <c r="P14" i="16"/>
  <c r="P13" i="16" s="1"/>
  <c r="E14" i="16"/>
  <c r="E13" i="16" s="1"/>
  <c r="I14" i="16"/>
  <c r="I13" i="16" s="1"/>
  <c r="Q16" i="17"/>
  <c r="D14" i="16"/>
  <c r="D13" i="16" s="1"/>
  <c r="H14" i="16"/>
  <c r="H13" i="16" s="1"/>
  <c r="M14" i="16"/>
  <c r="M13" i="16" s="1"/>
  <c r="Q14" i="16"/>
  <c r="Q13" i="16" s="1"/>
  <c r="C14" i="16"/>
  <c r="C13" i="16" s="1"/>
  <c r="J15" i="16"/>
  <c r="N14" i="16"/>
  <c r="N13" i="16" s="1"/>
  <c r="N16" i="17"/>
  <c r="G14" i="16"/>
  <c r="G13" i="16" s="1"/>
  <c r="R15" i="16"/>
  <c r="F14" i="16"/>
  <c r="F13" i="16" s="1"/>
  <c r="K14" i="16"/>
  <c r="K13" i="16" s="1"/>
  <c r="O14" i="16"/>
  <c r="O13" i="16" s="1"/>
  <c r="C15" i="17"/>
  <c r="T19" i="17"/>
  <c r="U19" i="17" s="1"/>
  <c r="S15" i="17"/>
  <c r="D16" i="17"/>
  <c r="R15" i="17"/>
  <c r="L15" i="17"/>
  <c r="F15" i="17"/>
  <c r="E15" i="17"/>
  <c r="I15" i="17"/>
  <c r="T16" i="17"/>
  <c r="T20" i="17"/>
  <c r="V20" i="17" s="1"/>
  <c r="M15" i="17"/>
  <c r="T18" i="17"/>
  <c r="V18" i="17" s="1"/>
  <c r="H15" i="17"/>
  <c r="K15" i="17"/>
  <c r="U22" i="17"/>
  <c r="V22" i="17"/>
  <c r="T21" i="17"/>
  <c r="T17" i="17"/>
  <c r="P15" i="17" l="1"/>
  <c r="J14" i="16"/>
  <c r="J13" i="16" s="1"/>
  <c r="R14" i="16"/>
  <c r="R13" i="16" s="1"/>
  <c r="V19" i="17"/>
  <c r="W19" i="17" s="1"/>
  <c r="X19" i="17" s="1"/>
  <c r="J15" i="17"/>
  <c r="D15" i="17"/>
  <c r="Q15" i="17"/>
  <c r="U20" i="17"/>
  <c r="U18" i="17"/>
  <c r="W20" i="17"/>
  <c r="X20" i="17" s="1"/>
  <c r="W22" i="17"/>
  <c r="X22" i="17" s="1"/>
  <c r="U16" i="17"/>
  <c r="V16" i="17"/>
  <c r="U17" i="17"/>
  <c r="V17" i="17"/>
  <c r="G15" i="17"/>
  <c r="T15" i="17" s="1"/>
  <c r="V21" i="17"/>
  <c r="U21" i="17"/>
  <c r="W18" i="17"/>
  <c r="X18" i="17" s="1"/>
  <c r="N15" i="17" l="1"/>
  <c r="O15" i="17"/>
  <c r="W16" i="17"/>
  <c r="X16" i="17" s="1"/>
  <c r="W21" i="17"/>
  <c r="X21" i="17" s="1"/>
  <c r="U15" i="17"/>
  <c r="V15" i="17"/>
  <c r="W17" i="17"/>
  <c r="X17" i="17" s="1"/>
  <c r="W15" i="17" l="1"/>
  <c r="X15" i="17" s="1"/>
  <c r="F16" i="10" l="1"/>
  <c r="F15" i="10"/>
  <c r="F14" i="10"/>
  <c r="F13" i="10"/>
  <c r="E12" i="10"/>
  <c r="D12" i="10"/>
  <c r="C12" i="10"/>
  <c r="F12" i="10" l="1"/>
  <c r="J18" i="9" l="1"/>
  <c r="I18" i="9" s="1"/>
  <c r="D18" i="9"/>
  <c r="S17" i="9"/>
  <c r="R17" i="9"/>
  <c r="Q17" i="9"/>
  <c r="P17" i="9"/>
  <c r="O17" i="9"/>
  <c r="N17" i="9"/>
  <c r="M17" i="9"/>
  <c r="L17" i="9"/>
  <c r="H17" i="9"/>
  <c r="G17" i="9"/>
  <c r="F17" i="9"/>
  <c r="E17" i="9"/>
  <c r="C18" i="9" l="1"/>
  <c r="D17" i="9"/>
  <c r="Q16" i="9"/>
  <c r="F16" i="9"/>
  <c r="G16" i="9"/>
  <c r="K17" i="9"/>
  <c r="E16" i="9"/>
  <c r="M16" i="9"/>
  <c r="L16" i="9"/>
  <c r="H16" i="9"/>
  <c r="O16" i="9"/>
  <c r="S16" i="9"/>
  <c r="P16" i="9"/>
  <c r="N16" i="9"/>
  <c r="R16" i="9"/>
  <c r="I17" i="9"/>
  <c r="J17" i="9"/>
  <c r="I16" i="9" l="1"/>
  <c r="K16" i="9"/>
  <c r="C17" i="9"/>
  <c r="J16" i="9"/>
  <c r="D16" i="9"/>
  <c r="C16" i="9" l="1"/>
</calcChain>
</file>

<file path=xl/sharedStrings.xml><?xml version="1.0" encoding="utf-8"?>
<sst xmlns="http://schemas.openxmlformats.org/spreadsheetml/2006/main" count="250" uniqueCount="133">
  <si>
    <r>
      <rPr>
        <sz val="11"/>
        <rFont val="Times New Roman"/>
        <family val="1"/>
        <charset val="204"/>
      </rPr>
      <t>Адрес многоквартирного дома</t>
    </r>
  </si>
  <si>
    <r>
      <rPr>
        <sz val="11"/>
        <rFont val="Times New Roman"/>
        <family val="1"/>
        <charset val="204"/>
      </rPr>
      <t>Год ввода дома в эксплуатацию</t>
    </r>
  </si>
  <si>
    <r>
      <rPr>
        <sz val="11"/>
        <rFont val="Times New Roman"/>
        <family val="1"/>
        <charset val="204"/>
      </rPr>
      <t>Сведения об аварийном жилищном фонде, подлежащем расселению до 1 сентября 2025 года</t>
    </r>
  </si>
  <si>
    <r>
      <rPr>
        <sz val="11"/>
        <rFont val="Times New Roman"/>
        <family val="1"/>
        <charset val="204"/>
      </rPr>
      <t>Планируемая дата окончания переселения</t>
    </r>
  </si>
  <si>
    <r>
      <rPr>
        <sz val="11"/>
        <rFont val="Times New Roman"/>
        <family val="1"/>
        <charset val="204"/>
      </rPr>
      <t>год</t>
    </r>
  </si>
  <si>
    <r>
      <rPr>
        <sz val="11"/>
        <rFont val="Times New Roman"/>
        <family val="1"/>
        <charset val="204"/>
      </rPr>
      <t>дата</t>
    </r>
  </si>
  <si>
    <r>
      <rPr>
        <sz val="11"/>
        <rFont val="Times New Roman"/>
        <family val="1"/>
        <charset val="204"/>
      </rPr>
      <t>количество человек</t>
    </r>
  </si>
  <si>
    <t>х</t>
  </si>
  <si>
    <t>Итого по  городскому поселению - город Бобров Бобровского муниципального района</t>
  </si>
  <si>
    <t>г. Бобров, ул. Карла Маркса, д. 46</t>
  </si>
  <si>
    <t>г. Бобров, ул. Карла Маркса, д. 48</t>
  </si>
  <si>
    <t>городское поселение - город Бобров Бобровского муниципального района</t>
  </si>
  <si>
    <t>площадь, кв. м</t>
  </si>
  <si>
    <t>г. Бобров, ул. 3 Интернационала, д. 43</t>
  </si>
  <si>
    <t>г. Бобров, ул. Спартак, д. 63</t>
  </si>
  <si>
    <t>п. Лушниковка, ул. Центральная, д. 4</t>
  </si>
  <si>
    <t>09.10.2012</t>
  </si>
  <si>
    <t>22.05.2012</t>
  </si>
  <si>
    <t>04.09.2012</t>
  </si>
  <si>
    <t>18.09.2012</t>
  </si>
  <si>
    <t>26.09.2012</t>
  </si>
  <si>
    <t>18.06.2012</t>
  </si>
  <si>
    <t>План реализации мероприятий по переселению граждан из аварийного жилищного фонда, признанного таковым до 1 января 2017 года, по способам переселения</t>
  </si>
  <si>
    <t>Стоимость</t>
  </si>
  <si>
    <t>Приобретаемая площадь</t>
  </si>
  <si>
    <t>кв. м</t>
  </si>
  <si>
    <t>руб.</t>
  </si>
  <si>
    <t>№ п/п</t>
  </si>
  <si>
    <t>Наименование муниципального образования</t>
  </si>
  <si>
    <t>Всего расселяемая площадь жилых помещений</t>
  </si>
  <si>
    <t>Расселение в рамках программы, не связанное с приобретением жилых помещений и связанное с приобретением жилых помещений без использования бюджетных средств</t>
  </si>
  <si>
    <t>в том числе:</t>
  </si>
  <si>
    <t>Всего:</t>
  </si>
  <si>
    <t>расселяемая площадь</t>
  </si>
  <si>
    <t>стоимость</t>
  </si>
  <si>
    <t>Договор о развитиии застроенной территории</t>
  </si>
  <si>
    <t>Переселение в свободный жилищный фонд</t>
  </si>
  <si>
    <t>Расселение в рамках программы, связанное с приобретением жилых помещений за счет бюджетных средств</t>
  </si>
  <si>
    <t>Строительство домов</t>
  </si>
  <si>
    <t>Приобретение жилых помещений у застройщиков, в т.ч.:</t>
  </si>
  <si>
    <t>в строящихся домах</t>
  </si>
  <si>
    <t>в домах, введенных в эксплуатацию</t>
  </si>
  <si>
    <t>Выкуп жилых помещений у собственников</t>
  </si>
  <si>
    <t>Приобретение жилых помещений у лиц, не являющихся застройщиками</t>
  </si>
  <si>
    <t>I</t>
  </si>
  <si>
    <t>Всего по этапу 2019 года</t>
  </si>
  <si>
    <t>Всего по этапу 2021 года</t>
  </si>
  <si>
    <t>Всего по этапу 2022 года</t>
  </si>
  <si>
    <t>Всего по этапу 2023 года</t>
  </si>
  <si>
    <t>Всего по этапу 2024 года</t>
  </si>
  <si>
    <t>Число жителей, планируемых к переселению</t>
  </si>
  <si>
    <t>Количество расселяемых жилых помещений</t>
  </si>
  <si>
    <t>Расселяемая площадь жилых помещений</t>
  </si>
  <si>
    <t>Всего</t>
  </si>
  <si>
    <t>в том числе</t>
  </si>
  <si>
    <t>муниципальная собственность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</si>
  <si>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</si>
  <si>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</si>
  <si>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</si>
  <si>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чел.</t>
  </si>
  <si>
    <t>кв.м</t>
  </si>
  <si>
    <t>ед.</t>
  </si>
  <si>
    <t>собственность граждан</t>
  </si>
  <si>
    <t>Источники финансирования программы</t>
  </si>
  <si>
    <t>Справочно:
Расчетная сумма экономии бюджетных средств</t>
  </si>
  <si>
    <t>Справочно:
Возмещение части стоимости жилых помещений</t>
  </si>
  <si>
    <t>за счет переселения граждан по договору развития застроенной территории</t>
  </si>
  <si>
    <t>за счет переселения граждан в свободный муниципальный жилой фонд</t>
  </si>
  <si>
    <t>за счет средств собственников жилых помещений</t>
  </si>
  <si>
    <t>за счет средств иных лиц (инвестора по договору развития застроенной территории)</t>
  </si>
  <si>
    <t>Руководитель департамента ЖКХиЭ</t>
  </si>
  <si>
    <t xml:space="preserve">Воронежской области                                                          </t>
  </si>
  <si>
    <t>Г.В. Смирнова</t>
  </si>
  <si>
    <t>Расселяемая площадь</t>
  </si>
  <si>
    <t>Планируемые показатели переселения граждан из аварийного жилищного фонда, признанного таковым до 1 января 2017 года</t>
  </si>
  <si>
    <t>Наименование муниципального образования/ способ переселения</t>
  </si>
  <si>
    <t>Расселяемая площадь жилых помещений (кв. м)</t>
  </si>
  <si>
    <t>Количество помещений (ед.)</t>
  </si>
  <si>
    <t>Количество граждан (чел.)</t>
  </si>
  <si>
    <t>Предоставляемая площадь (кв. м)</t>
  </si>
  <si>
    <t>Образованы земельные участки под строительство</t>
  </si>
  <si>
    <t>Оформлены права застройщика на земельные участки</t>
  </si>
  <si>
    <t>Подготовлена проектная документация</t>
  </si>
  <si>
    <t>Объявлен конкурс на строительство (приобретение) жилых помещений</t>
  </si>
  <si>
    <t>Заключен контракт на строительство, договор на приобретение жилых помещений</t>
  </si>
  <si>
    <t>Получено разрешение на строительство</t>
  </si>
  <si>
    <t>Дом введен в эксплуатацию</t>
  </si>
  <si>
    <t>Зарегистрировано право собственности муниципального образования на жилые помещения</t>
  </si>
  <si>
    <t>Завершено переселение</t>
  </si>
  <si>
    <r>
      <rPr>
        <sz val="13"/>
        <rFont val="Times New Roman"/>
        <family val="1"/>
        <charset val="204"/>
      </rPr>
      <t>Строительство многоквартирных домов</t>
    </r>
  </si>
  <si>
    <r>
      <rPr>
        <sz val="13"/>
        <rFont val="Times New Roman"/>
        <family val="1"/>
        <charset val="204"/>
      </rPr>
      <t>Приобретение квартир у застройщика в построенных многоквартирных домах</t>
    </r>
  </si>
  <si>
    <r>
      <rPr>
        <sz val="13"/>
        <rFont val="Times New Roman"/>
        <family val="1"/>
        <charset val="204"/>
      </rPr>
      <t>Приобретение квартир у застройщика в строящихся многоквартирных домах</t>
    </r>
  </si>
  <si>
    <r>
      <rPr>
        <sz val="13"/>
        <rFont val="Times New Roman"/>
        <family val="1"/>
        <charset val="204"/>
      </rPr>
      <t>Приобретение квартир у лиц, не являющихся застройщиком</t>
    </r>
  </si>
  <si>
    <t>План-график реализации программы переселения</t>
  </si>
  <si>
    <t>Приложение № 3</t>
  </si>
  <si>
    <r>
      <rPr>
        <b/>
        <sz val="14"/>
        <rFont val="Times New Roman"/>
        <family val="1"/>
        <charset val="204"/>
      </rPr>
      <t>Этап 2019 года</t>
    </r>
  </si>
  <si>
    <t>Приложение № 1</t>
  </si>
  <si>
    <t>Приложение № 2</t>
  </si>
  <si>
    <t>План мероприятий по переселению граждан из аварийного жилищного фонда, признанного таковым до 1 января 2017 года</t>
  </si>
  <si>
    <t>Приложение № 4</t>
  </si>
  <si>
    <t>Приложение № 5</t>
  </si>
  <si>
    <t>Количество переселяемых жителей</t>
  </si>
  <si>
    <t xml:space="preserve">Всего по этапу 2019 года </t>
  </si>
  <si>
    <t>x</t>
  </si>
  <si>
    <t xml:space="preserve">Всего по этапу 2020 года </t>
  </si>
  <si>
    <t xml:space="preserve">Всего по этапу 2021 года </t>
  </si>
  <si>
    <t xml:space="preserve">Всего по этапу 2022 года </t>
  </si>
  <si>
    <t xml:space="preserve">Всего по этапу 2023 года </t>
  </si>
  <si>
    <t xml:space="preserve">Всего по этапу 2024 года 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</si>
  <si>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</si>
  <si>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</si>
  <si>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</si>
  <si>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</si>
  <si>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</si>
  <si>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</si>
  <si>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</si>
  <si>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Всего подлежит переселению в 2019 – 2025 годах</t>
  </si>
  <si>
    <t>Дата признания многоквартирного дома аварийным</t>
  </si>
  <si>
    <t>г. Бобров, ул. Им. Кирова, д. 14</t>
  </si>
  <si>
    <t>Всего по программе переселения, в рамках которой предусмотрено финансирование за счет средств Фонда, в т.ч.:</t>
  </si>
  <si>
    <t>Всего по этапу 2020 года</t>
  </si>
  <si>
    <t>Всего по  программе переселения, в рамках которой предусмотрено финансирование за счет средств Фонда, в т.ч.:</t>
  </si>
  <si>
    <t xml:space="preserve">к муниципальной адресной программе </t>
  </si>
  <si>
    <t>Перечень многоквартирных домов, признанных аварийными до 1 января 2017 года</t>
  </si>
  <si>
    <t>По программе переселения 2019 - 2025 гг., в рамках которой предусмотрено финансирование за счет средств Фонда</t>
  </si>
  <si>
    <t xml:space="preserve">Всего по программе переселения, в рамках которой предусмотрено финансирование за счет средств Фонда, </t>
  </si>
  <si>
    <t>жилищного фонда, признанного таковым до 1 января 2017 в 2019-2025 годах"</t>
  </si>
  <si>
    <t xml:space="preserve"> Бобров Бобровкого мунииципального района Воронежской области из аварийного </t>
  </si>
  <si>
    <t>«Переселение граждан, проживающих на территории городского поселения город</t>
  </si>
  <si>
    <t xml:space="preserve">                                                                                   к муниципальной адресной программе </t>
  </si>
  <si>
    <t xml:space="preserve">         «Переселение граждан, проживающих на территории городского поселения город</t>
  </si>
  <si>
    <t xml:space="preserve">        Бобров Бобровкого мунииципального района Воронежской области из аварийного </t>
  </si>
  <si>
    <t xml:space="preserve">                 жилищного фонда, признанного таковым до 1 января 2017 в 2019-2025 годах"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</si>
</sst>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₽&quot;;[Red]\-#,##0.00\ &quot;₽&quot;"/>
    <numFmt numFmtId="164" formatCode="_-* #,##0.00_р_._-;\-* #,##0.00_р_._-;_-* &quot;-&quot;??_р_._-;_-@_-"/>
    <numFmt numFmtId="165" formatCode="#,##0.00_ ;\-#,##0.00\ "/>
    <numFmt numFmtId="166" formatCode="#,##0_ ;\-#,##0\ "/>
  </numFmts>
  <fonts count="3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</font>
    <font>
      <sz val="8"/>
      <color theme="1"/>
      <name val="Times New Roman"/>
      <family val="1"/>
      <charset val="204"/>
    </font>
    <font>
      <sz val="11"/>
      <color rgb="FF000000"/>
      <name val="Calibri"/>
    </font>
    <font>
      <sz val="11"/>
      <color rgb="FF000000"/>
      <name val="Times New Roman"/>
    </font>
    <font>
      <sz val="12"/>
      <color rgb="FF000000"/>
      <name val="Times New Roman"/>
    </font>
    <font>
      <sz val="10"/>
      <color rgb="FF000000"/>
      <name val="Times New Roman"/>
    </font>
    <font>
      <b/>
      <sz val="14"/>
      <color rgb="FF000000"/>
      <name val="Times New Roman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0" tint="-0.499984740745262"/>
      <name val="Arial"/>
      <family val="2"/>
      <charset val="204"/>
    </font>
    <font>
      <sz val="8"/>
      <color theme="0" tint="-0.499984740745262"/>
      <name val="Times New Roman"/>
      <family val="1"/>
      <charset val="204"/>
    </font>
    <font>
      <sz val="10"/>
      <color theme="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8" fillId="0" borderId="2"/>
    <xf numFmtId="0" fontId="14" fillId="0" borderId="2"/>
    <xf numFmtId="0" fontId="17" fillId="0" borderId="2"/>
    <xf numFmtId="164" fontId="17" fillId="0" borderId="2" applyFont="0" applyFill="0" applyBorder="0" applyAlignment="0" applyProtection="0"/>
    <xf numFmtId="0" fontId="2" fillId="0" borderId="2"/>
    <xf numFmtId="0" fontId="1" fillId="0" borderId="2"/>
    <xf numFmtId="0" fontId="24" fillId="0" borderId="2"/>
    <xf numFmtId="0" fontId="26" fillId="0" borderId="2"/>
  </cellStyleXfs>
  <cellXfs count="142">
    <xf numFmtId="0" fontId="0" fillId="0" borderId="0" xfId="0"/>
    <xf numFmtId="0" fontId="8" fillId="0" borderId="2" xfId="1"/>
    <xf numFmtId="0" fontId="7" fillId="0" borderId="3" xfId="1" applyFont="1" applyBorder="1" applyAlignment="1">
      <alignment horizontal="left" vertical="top" indent="1"/>
    </xf>
    <xf numFmtId="0" fontId="7" fillId="0" borderId="3" xfId="1" applyFont="1" applyBorder="1" applyAlignment="1">
      <alignment horizontal="left" vertical="top"/>
    </xf>
    <xf numFmtId="0" fontId="7" fillId="0" borderId="3" xfId="1" applyFont="1" applyBorder="1" applyAlignment="1">
      <alignment horizontal="left" vertical="top" indent="5"/>
    </xf>
    <xf numFmtId="0" fontId="7" fillId="0" borderId="3" xfId="1" applyFont="1" applyBorder="1" applyAlignment="1">
      <alignment horizontal="center" vertical="center"/>
    </xf>
    <xf numFmtId="0" fontId="7" fillId="0" borderId="3" xfId="1" applyFont="1" applyBorder="1" applyAlignment="1">
      <alignment horizontal="left" vertical="center" wrapText="1"/>
    </xf>
    <xf numFmtId="4" fontId="7" fillId="0" borderId="3" xfId="1" applyNumberFormat="1" applyFont="1" applyBorder="1" applyAlignment="1">
      <alignment horizontal="center" vertical="center"/>
    </xf>
    <xf numFmtId="4" fontId="10" fillId="0" borderId="3" xfId="1" applyNumberFormat="1" applyFont="1" applyBorder="1" applyAlignment="1">
      <alignment horizontal="center" vertical="center"/>
    </xf>
    <xf numFmtId="0" fontId="10" fillId="0" borderId="3" xfId="1" applyFont="1" applyBorder="1" applyAlignment="1">
      <alignment horizontal="left" vertical="center" wrapText="1"/>
    </xf>
    <xf numFmtId="0" fontId="17" fillId="0" borderId="2" xfId="3"/>
    <xf numFmtId="0" fontId="18" fillId="0" borderId="2" xfId="3" applyFont="1" applyAlignment="1">
      <alignment horizontal="justify"/>
    </xf>
    <xf numFmtId="0" fontId="16" fillId="0" borderId="2" xfId="3" applyFont="1" applyAlignment="1">
      <alignment horizontal="justify"/>
    </xf>
    <xf numFmtId="0" fontId="18" fillId="0" borderId="2" xfId="3" applyFont="1"/>
    <xf numFmtId="0" fontId="15" fillId="0" borderId="2" xfId="3" applyFont="1"/>
    <xf numFmtId="0" fontId="18" fillId="0" borderId="2" xfId="3" applyFont="1" applyAlignment="1">
      <alignment horizontal="right"/>
    </xf>
    <xf numFmtId="0" fontId="10" fillId="0" borderId="7" xfId="3" applyFont="1" applyBorder="1" applyAlignment="1">
      <alignment horizontal="center" wrapText="1"/>
    </xf>
    <xf numFmtId="0" fontId="10" fillId="0" borderId="2" xfId="3" applyFont="1" applyAlignment="1">
      <alignment horizontal="center" wrapText="1"/>
    </xf>
    <xf numFmtId="0" fontId="16" fillId="0" borderId="3" xfId="3" applyFont="1" applyBorder="1" applyAlignment="1">
      <alignment horizontal="center" wrapText="1"/>
    </xf>
    <xf numFmtId="4" fontId="16" fillId="0" borderId="3" xfId="3" applyNumberFormat="1" applyFont="1" applyBorder="1" applyAlignment="1">
      <alignment horizontal="center" vertical="center" wrapText="1"/>
    </xf>
    <xf numFmtId="3" fontId="18" fillId="0" borderId="3" xfId="3" applyNumberFormat="1" applyFont="1" applyBorder="1" applyAlignment="1">
      <alignment horizontal="center" vertical="center" wrapText="1"/>
    </xf>
    <xf numFmtId="4" fontId="18" fillId="0" borderId="3" xfId="3" applyNumberFormat="1" applyFont="1" applyBorder="1" applyAlignment="1">
      <alignment horizontal="center" vertical="center" wrapText="1"/>
    </xf>
    <xf numFmtId="3" fontId="18" fillId="0" borderId="3" xfId="3" applyNumberFormat="1" applyFont="1" applyBorder="1" applyAlignment="1">
      <alignment horizontal="center" vertical="center"/>
    </xf>
    <xf numFmtId="4" fontId="18" fillId="0" borderId="3" xfId="3" applyNumberFormat="1" applyFont="1" applyBorder="1" applyAlignment="1">
      <alignment horizontal="center" vertical="center"/>
    </xf>
    <xf numFmtId="0" fontId="16" fillId="0" borderId="3" xfId="1" applyFont="1" applyBorder="1" applyAlignment="1">
      <alignment horizontal="left" vertical="top"/>
    </xf>
    <xf numFmtId="0" fontId="16" fillId="0" borderId="3" xfId="1" applyFont="1" applyBorder="1" applyAlignment="1">
      <alignment horizontal="center" vertical="center"/>
    </xf>
    <xf numFmtId="3" fontId="16" fillId="0" borderId="3" xfId="3" applyNumberFormat="1" applyFont="1" applyBorder="1" applyAlignment="1">
      <alignment horizontal="center" vertical="center" wrapText="1"/>
    </xf>
    <xf numFmtId="0" fontId="16" fillId="0" borderId="2" xfId="3" applyFont="1" applyAlignment="1">
      <alignment horizontal="justify" wrapText="1"/>
    </xf>
    <xf numFmtId="0" fontId="2" fillId="0" borderId="2" xfId="5"/>
    <xf numFmtId="0" fontId="12" fillId="0" borderId="2" xfId="5" applyFont="1"/>
    <xf numFmtId="0" fontId="20" fillId="0" borderId="2" xfId="5" applyFont="1"/>
    <xf numFmtId="0" fontId="19" fillId="0" borderId="2" xfId="5" applyFont="1"/>
    <xf numFmtId="0" fontId="7" fillId="0" borderId="3" xfId="1" applyFont="1" applyBorder="1" applyAlignment="1">
      <alignment horizontal="center" vertical="center" textRotation="90" wrapText="1"/>
    </xf>
    <xf numFmtId="0" fontId="7" fillId="0" borderId="3" xfId="1" applyFont="1" applyBorder="1" applyAlignment="1">
      <alignment horizontal="center" vertical="center" wrapText="1"/>
    </xf>
    <xf numFmtId="0" fontId="8" fillId="0" borderId="2" xfId="1" applyAlignment="1">
      <alignment vertical="top"/>
    </xf>
    <xf numFmtId="0" fontId="7" fillId="0" borderId="3" xfId="1" applyFont="1" applyBorder="1"/>
    <xf numFmtId="0" fontId="3" fillId="0" borderId="3" xfId="1" applyFont="1" applyBorder="1" applyAlignment="1">
      <alignment horizontal="left" vertical="center" wrapText="1"/>
    </xf>
    <xf numFmtId="0" fontId="21" fillId="0" borderId="3" xfId="1" applyFont="1" applyBorder="1" applyAlignment="1">
      <alignment horizontal="center" vertical="center"/>
    </xf>
    <xf numFmtId="0" fontId="21" fillId="0" borderId="3" xfId="1" applyFont="1" applyBorder="1" applyAlignment="1">
      <alignment horizontal="left" vertical="top" indent="1"/>
    </xf>
    <xf numFmtId="0" fontId="16" fillId="0" borderId="3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textRotation="90"/>
    </xf>
    <xf numFmtId="0" fontId="8" fillId="0" borderId="2" xfId="1" applyAlignment="1">
      <alignment wrapText="1"/>
    </xf>
    <xf numFmtId="0" fontId="0" fillId="0" borderId="2" xfId="7" applyFont="1"/>
    <xf numFmtId="0" fontId="7" fillId="0" borderId="2" xfId="7" applyFont="1"/>
    <xf numFmtId="0" fontId="7" fillId="0" borderId="3" xfId="7" applyFont="1" applyBorder="1" applyAlignment="1">
      <alignment horizontal="center" vertical="center" wrapText="1"/>
    </xf>
    <xf numFmtId="0" fontId="7" fillId="0" borderId="3" xfId="7" applyFont="1" applyBorder="1" applyAlignment="1">
      <alignment horizontal="center" vertical="center"/>
    </xf>
    <xf numFmtId="0" fontId="4" fillId="0" borderId="3" xfId="7" applyFont="1" applyBorder="1" applyAlignment="1">
      <alignment horizontal="center" vertical="center" wrapText="1"/>
    </xf>
    <xf numFmtId="0" fontId="0" fillId="0" borderId="2" xfId="7" applyFont="1" applyAlignment="1">
      <alignment horizontal="left" vertical="top" indent="3"/>
    </xf>
    <xf numFmtId="0" fontId="0" fillId="0" borderId="2" xfId="7" applyFont="1" applyAlignment="1">
      <alignment horizontal="left" vertical="top" indent="7"/>
    </xf>
    <xf numFmtId="0" fontId="10" fillId="0" borderId="3" xfId="7" applyFont="1" applyBorder="1" applyAlignment="1">
      <alignment horizontal="center" vertical="center"/>
    </xf>
    <xf numFmtId="4" fontId="10" fillId="0" borderId="3" xfId="7" applyNumberFormat="1" applyFont="1" applyBorder="1" applyAlignment="1">
      <alignment horizontal="center" vertical="center"/>
    </xf>
    <xf numFmtId="0" fontId="0" fillId="0" borderId="2" xfId="7" applyFont="1" applyAlignment="1">
      <alignment horizontal="left" vertical="top" indent="1"/>
    </xf>
    <xf numFmtId="0" fontId="0" fillId="0" borderId="2" xfId="7" applyFont="1" applyAlignment="1">
      <alignment horizontal="left" vertical="top" indent="2"/>
    </xf>
    <xf numFmtId="14" fontId="7" fillId="0" borderId="3" xfId="7" applyNumberFormat="1" applyFont="1" applyBorder="1" applyAlignment="1">
      <alignment horizontal="center" vertical="center"/>
    </xf>
    <xf numFmtId="0" fontId="7" fillId="0" borderId="3" xfId="7" applyFont="1" applyBorder="1" applyAlignment="1">
      <alignment horizontal="left" vertical="center" wrapText="1"/>
    </xf>
    <xf numFmtId="49" fontId="11" fillId="0" borderId="3" xfId="7" applyNumberFormat="1" applyFont="1" applyBorder="1" applyAlignment="1">
      <alignment horizontal="left" vertical="center" wrapText="1"/>
    </xf>
    <xf numFmtId="0" fontId="11" fillId="0" borderId="3" xfId="7" applyFont="1" applyBorder="1" applyAlignment="1">
      <alignment horizontal="center" vertical="center"/>
    </xf>
    <xf numFmtId="4" fontId="11" fillId="0" borderId="3" xfId="7" applyNumberFormat="1" applyFont="1" applyBorder="1" applyAlignment="1">
      <alignment horizontal="center" vertical="center"/>
    </xf>
    <xf numFmtId="3" fontId="11" fillId="0" borderId="3" xfId="7" applyNumberFormat="1" applyFont="1" applyBorder="1" applyAlignment="1">
      <alignment horizontal="center" vertical="center"/>
    </xf>
    <xf numFmtId="0" fontId="10" fillId="0" borderId="3" xfId="7" applyFont="1" applyBorder="1" applyAlignment="1">
      <alignment horizontal="center" vertical="center" wrapText="1"/>
    </xf>
    <xf numFmtId="0" fontId="7" fillId="0" borderId="3" xfId="7" applyFont="1" applyBorder="1" applyAlignment="1">
      <alignment horizontal="center" vertical="top"/>
    </xf>
    <xf numFmtId="14" fontId="4" fillId="0" borderId="3" xfId="1" applyNumberFormat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 wrapText="1"/>
    </xf>
    <xf numFmtId="3" fontId="25" fillId="0" borderId="3" xfId="6" applyNumberFormat="1" applyFont="1" applyBorder="1" applyAlignment="1">
      <alignment horizontal="center" vertical="center"/>
    </xf>
    <xf numFmtId="0" fontId="12" fillId="0" borderId="2" xfId="3" applyFont="1" applyAlignment="1">
      <alignment vertical="center"/>
    </xf>
    <xf numFmtId="0" fontId="16" fillId="0" borderId="3" xfId="3" applyFont="1" applyBorder="1" applyAlignment="1">
      <alignment horizontal="center" vertical="center" wrapText="1"/>
    </xf>
    <xf numFmtId="0" fontId="16" fillId="0" borderId="3" xfId="3" applyFont="1" applyBorder="1" applyAlignment="1">
      <alignment horizontal="center" textRotation="90" wrapText="1"/>
    </xf>
    <xf numFmtId="0" fontId="13" fillId="0" borderId="2" xfId="3" applyFont="1" applyAlignment="1">
      <alignment horizontal="center" vertical="center" wrapText="1"/>
    </xf>
    <xf numFmtId="0" fontId="27" fillId="0" borderId="2" xfId="8" applyFont="1"/>
    <xf numFmtId="0" fontId="28" fillId="0" borderId="2" xfId="8" applyFont="1" applyAlignment="1">
      <alignment wrapText="1"/>
    </xf>
    <xf numFmtId="0" fontId="28" fillId="0" borderId="2" xfId="8" applyFont="1"/>
    <xf numFmtId="0" fontId="29" fillId="0" borderId="2" xfId="8" applyFont="1" applyAlignment="1">
      <alignment vertical="center" wrapText="1"/>
    </xf>
    <xf numFmtId="0" fontId="26" fillId="0" borderId="2" xfId="8"/>
    <xf numFmtId="0" fontId="29" fillId="0" borderId="2" xfId="8" applyFont="1" applyAlignment="1">
      <alignment vertical="center"/>
    </xf>
    <xf numFmtId="0" fontId="26" fillId="0" borderId="2" xfId="8" applyAlignment="1">
      <alignment wrapText="1"/>
    </xf>
    <xf numFmtId="0" fontId="26" fillId="0" borderId="2" xfId="8" applyAlignment="1" applyProtection="1">
      <alignment wrapText="1"/>
      <protection locked="0"/>
    </xf>
    <xf numFmtId="0" fontId="28" fillId="0" borderId="2" xfId="8" applyFont="1" applyAlignment="1" applyProtection="1">
      <alignment horizontal="left" wrapText="1"/>
      <protection locked="0"/>
    </xf>
    <xf numFmtId="0" fontId="28" fillId="0" borderId="2" xfId="8" applyFont="1" applyAlignment="1">
      <alignment horizontal="center" vertical="center" wrapText="1"/>
    </xf>
    <xf numFmtId="0" fontId="28" fillId="0" borderId="2" xfId="8" applyFont="1" applyAlignment="1">
      <alignment horizontal="center" vertical="top" wrapText="1"/>
    </xf>
    <xf numFmtId="0" fontId="22" fillId="0" borderId="3" xfId="1" applyFont="1" applyBorder="1" applyAlignment="1">
      <alignment horizontal="left" vertical="center" wrapText="1"/>
    </xf>
    <xf numFmtId="0" fontId="28" fillId="0" borderId="2" xfId="8" applyFont="1" applyAlignment="1" applyProtection="1">
      <alignment wrapText="1"/>
      <protection locked="0"/>
    </xf>
    <xf numFmtId="0" fontId="28" fillId="0" borderId="2" xfId="8" applyFont="1" applyAlignment="1">
      <alignment vertical="center" wrapText="1"/>
    </xf>
    <xf numFmtId="0" fontId="28" fillId="0" borderId="2" xfId="8" applyFont="1" applyAlignment="1">
      <alignment vertical="top" wrapText="1"/>
    </xf>
    <xf numFmtId="0" fontId="31" fillId="0" borderId="3" xfId="8" applyFont="1" applyBorder="1" applyAlignment="1">
      <alignment horizontal="center" vertical="center" wrapText="1"/>
    </xf>
    <xf numFmtId="0" fontId="31" fillId="0" borderId="3" xfId="8" applyFont="1" applyBorder="1" applyAlignment="1">
      <alignment horizontal="center" vertical="center"/>
    </xf>
    <xf numFmtId="0" fontId="32" fillId="0" borderId="3" xfId="8" applyFont="1" applyBorder="1" applyAlignment="1">
      <alignment horizontal="center" vertical="center" wrapText="1"/>
    </xf>
    <xf numFmtId="0" fontId="33" fillId="0" borderId="3" xfId="8" applyFont="1" applyBorder="1" applyAlignment="1">
      <alignment horizontal="center" vertical="center"/>
    </xf>
    <xf numFmtId="0" fontId="34" fillId="0" borderId="3" xfId="8" applyFont="1" applyBorder="1" applyAlignment="1">
      <alignment horizontal="left" vertical="center" wrapText="1"/>
    </xf>
    <xf numFmtId="165" fontId="34" fillId="0" borderId="3" xfId="8" applyNumberFormat="1" applyFont="1" applyBorder="1" applyAlignment="1">
      <alignment horizontal="center" vertical="center"/>
    </xf>
    <xf numFmtId="1" fontId="34" fillId="0" borderId="3" xfId="8" applyNumberFormat="1" applyFont="1" applyBorder="1" applyAlignment="1">
      <alignment horizontal="center" vertical="center"/>
    </xf>
    <xf numFmtId="165" fontId="34" fillId="0" borderId="3" xfId="8" applyNumberFormat="1" applyFont="1" applyBorder="1" applyAlignment="1">
      <alignment horizontal="center" vertical="center" wrapText="1"/>
    </xf>
    <xf numFmtId="1" fontId="34" fillId="0" borderId="3" xfId="8" applyNumberFormat="1" applyFont="1" applyBorder="1" applyAlignment="1">
      <alignment horizontal="center" vertical="center" wrapText="1"/>
    </xf>
    <xf numFmtId="3" fontId="34" fillId="0" borderId="3" xfId="8" applyNumberFormat="1" applyFont="1" applyBorder="1" applyAlignment="1">
      <alignment horizontal="center" vertical="center" wrapText="1"/>
    </xf>
    <xf numFmtId="166" fontId="34" fillId="0" borderId="3" xfId="8" applyNumberFormat="1" applyFont="1" applyBorder="1" applyAlignment="1">
      <alignment horizontal="center" vertical="center"/>
    </xf>
    <xf numFmtId="166" fontId="34" fillId="0" borderId="3" xfId="8" applyNumberFormat="1" applyFont="1" applyBorder="1" applyAlignment="1">
      <alignment horizontal="center" vertical="center" wrapText="1"/>
    </xf>
    <xf numFmtId="165" fontId="32" fillId="0" borderId="3" xfId="8" applyNumberFormat="1" applyFont="1" applyBorder="1" applyAlignment="1">
      <alignment horizontal="center" vertical="center"/>
    </xf>
    <xf numFmtId="165" fontId="32" fillId="0" borderId="3" xfId="8" applyNumberFormat="1" applyFont="1" applyBorder="1" applyAlignment="1">
      <alignment horizontal="center" vertical="center" wrapText="1"/>
    </xf>
    <xf numFmtId="166" fontId="32" fillId="0" borderId="3" xfId="8" applyNumberFormat="1" applyFont="1" applyBorder="1" applyAlignment="1">
      <alignment horizontal="center" vertical="center"/>
    </xf>
    <xf numFmtId="166" fontId="32" fillId="0" borderId="3" xfId="8" applyNumberFormat="1" applyFont="1" applyBorder="1" applyAlignment="1">
      <alignment horizontal="center" vertical="center" wrapText="1"/>
    </xf>
    <xf numFmtId="0" fontId="35" fillId="0" borderId="2" xfId="5" applyFont="1"/>
    <xf numFmtId="0" fontId="22" fillId="0" borderId="2" xfId="3" applyFont="1" applyAlignment="1">
      <alignment vertical="center"/>
    </xf>
    <xf numFmtId="0" fontId="22" fillId="0" borderId="2" xfId="3" applyFont="1" applyAlignment="1">
      <alignment horizontal="right" vertical="center"/>
    </xf>
    <xf numFmtId="0" fontId="6" fillId="0" borderId="2" xfId="3" applyFont="1" applyAlignment="1">
      <alignment horizontal="right" vertical="center"/>
    </xf>
    <xf numFmtId="0" fontId="36" fillId="0" borderId="2" xfId="1" applyFont="1"/>
    <xf numFmtId="4" fontId="37" fillId="0" borderId="8" xfId="3" applyNumberFormat="1" applyFont="1" applyBorder="1" applyAlignment="1">
      <alignment horizontal="center" vertical="center" wrapText="1"/>
    </xf>
    <xf numFmtId="4" fontId="36" fillId="0" borderId="2" xfId="1" applyNumberFormat="1" applyFont="1" applyAlignment="1">
      <alignment horizontal="center" vertical="center"/>
    </xf>
    <xf numFmtId="14" fontId="38" fillId="0" borderId="2" xfId="1" applyNumberFormat="1" applyFont="1"/>
    <xf numFmtId="0" fontId="8" fillId="0" borderId="2" xfId="7" applyFont="1"/>
    <xf numFmtId="0" fontId="6" fillId="0" borderId="2" xfId="1" applyFont="1" applyAlignment="1">
      <alignment horizontal="right"/>
    </xf>
    <xf numFmtId="0" fontId="6" fillId="0" borderId="1" xfId="0" applyFont="1" applyBorder="1" applyAlignment="1">
      <alignment horizontal="left" vertical="center"/>
    </xf>
    <xf numFmtId="0" fontId="6" fillId="0" borderId="2" xfId="1" applyFont="1" applyAlignment="1">
      <alignment horizontal="left"/>
    </xf>
    <xf numFmtId="0" fontId="6" fillId="0" borderId="1" xfId="0" applyFont="1" applyBorder="1" applyAlignment="1">
      <alignment vertical="center"/>
    </xf>
    <xf numFmtId="0" fontId="6" fillId="0" borderId="2" xfId="1" applyFont="1"/>
    <xf numFmtId="0" fontId="6" fillId="0" borderId="2" xfId="7" applyFont="1" applyAlignment="1">
      <alignment horizontal="right" vertical="center"/>
    </xf>
    <xf numFmtId="0" fontId="3" fillId="0" borderId="2" xfId="7" applyFont="1" applyAlignment="1">
      <alignment horizontal="center" vertical="center"/>
    </xf>
    <xf numFmtId="0" fontId="7" fillId="0" borderId="2" xfId="7" applyFont="1" applyAlignment="1">
      <alignment horizontal="center" vertical="center"/>
    </xf>
    <xf numFmtId="0" fontId="5" fillId="0" borderId="3" xfId="7" applyFont="1" applyBorder="1" applyAlignment="1">
      <alignment horizontal="left" vertical="center" wrapText="1"/>
    </xf>
    <xf numFmtId="0" fontId="9" fillId="0" borderId="3" xfId="7" applyFont="1" applyBorder="1" applyAlignment="1">
      <alignment horizontal="left" vertical="center" wrapText="1"/>
    </xf>
    <xf numFmtId="0" fontId="4" fillId="0" borderId="3" xfId="7" applyFont="1" applyBorder="1" applyAlignment="1">
      <alignment horizontal="center" vertical="center" wrapText="1"/>
    </xf>
    <xf numFmtId="0" fontId="7" fillId="0" borderId="3" xfId="7" applyFont="1" applyBorder="1" applyAlignment="1">
      <alignment horizontal="center" vertical="center" wrapText="1"/>
    </xf>
    <xf numFmtId="0" fontId="16" fillId="0" borderId="3" xfId="3" applyFont="1" applyBorder="1" applyAlignment="1">
      <alignment horizontal="center" vertical="center" wrapText="1"/>
    </xf>
    <xf numFmtId="0" fontId="16" fillId="0" borderId="3" xfId="3" applyFont="1" applyBorder="1" applyAlignment="1">
      <alignment horizontal="center" textRotation="90" wrapText="1"/>
    </xf>
    <xf numFmtId="0" fontId="6" fillId="0" borderId="2" xfId="3" applyFont="1" applyAlignment="1">
      <alignment horizontal="right" vertical="center"/>
    </xf>
    <xf numFmtId="0" fontId="13" fillId="0" borderId="2" xfId="3" applyFont="1" applyAlignment="1">
      <alignment horizontal="center" vertical="center" wrapText="1"/>
    </xf>
    <xf numFmtId="0" fontId="6" fillId="0" borderId="1" xfId="0" applyFont="1" applyBorder="1" applyAlignment="1">
      <alignment horizontal="right" vertical="center"/>
    </xf>
    <xf numFmtId="0" fontId="6" fillId="0" borderId="2" xfId="1" applyFont="1" applyAlignment="1">
      <alignment horizontal="right"/>
    </xf>
    <xf numFmtId="0" fontId="6" fillId="0" borderId="2" xfId="1" applyFont="1" applyAlignment="1">
      <alignment horizontal="right" vertical="center"/>
    </xf>
    <xf numFmtId="0" fontId="13" fillId="0" borderId="2" xfId="1" applyFont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textRotation="90"/>
    </xf>
    <xf numFmtId="0" fontId="7" fillId="0" borderId="3" xfId="1" applyFont="1" applyBorder="1" applyAlignment="1">
      <alignment horizontal="center" vertical="center" textRotation="90" wrapText="1"/>
    </xf>
    <xf numFmtId="0" fontId="31" fillId="0" borderId="3" xfId="8" applyFont="1" applyBorder="1" applyAlignment="1">
      <alignment horizontal="center" vertical="center" wrapText="1"/>
    </xf>
    <xf numFmtId="8" fontId="31" fillId="0" borderId="3" xfId="8" applyNumberFormat="1" applyFont="1" applyBorder="1" applyAlignment="1">
      <alignment horizontal="center" vertical="center" wrapText="1"/>
    </xf>
    <xf numFmtId="0" fontId="30" fillId="0" borderId="2" xfId="8" applyFont="1" applyAlignment="1">
      <alignment horizontal="center" vertical="center"/>
    </xf>
    <xf numFmtId="0" fontId="22" fillId="0" borderId="4" xfId="1" applyFont="1" applyBorder="1" applyAlignment="1">
      <alignment horizontal="center" vertical="center"/>
    </xf>
    <xf numFmtId="0" fontId="22" fillId="0" borderId="5" xfId="1" applyFont="1" applyBorder="1" applyAlignment="1">
      <alignment horizontal="center" vertical="center"/>
    </xf>
    <xf numFmtId="0" fontId="22" fillId="0" borderId="6" xfId="1" applyFont="1" applyBorder="1" applyAlignment="1">
      <alignment horizontal="center" vertical="center"/>
    </xf>
    <xf numFmtId="14" fontId="10" fillId="0" borderId="2" xfId="1" applyNumberFormat="1" applyFont="1" applyAlignment="1">
      <alignment horizontal="right" vertical="center"/>
    </xf>
    <xf numFmtId="0" fontId="10" fillId="0" borderId="2" xfId="1" applyFont="1" applyAlignment="1">
      <alignment horizontal="right" vertical="center"/>
    </xf>
    <xf numFmtId="0" fontId="23" fillId="0" borderId="2" xfId="1" applyFont="1" applyAlignment="1">
      <alignment horizontal="center" vertical="center"/>
    </xf>
    <xf numFmtId="0" fontId="22" fillId="0" borderId="2" xfId="1" applyFont="1" applyAlignment="1">
      <alignment horizontal="center" vertical="center"/>
    </xf>
  </cellXfs>
  <cellStyles count="9">
    <cellStyle name="Обычный" xfId="0" builtinId="0"/>
    <cellStyle name="Обычный 2" xfId="1"/>
    <cellStyle name="Обычный 3" xfId="2"/>
    <cellStyle name="Обычный 4" xfId="3"/>
    <cellStyle name="Обычный 5" xfId="5"/>
    <cellStyle name="Обычный 5 2" xfId="6"/>
    <cellStyle name="Обычный 6" xfId="7"/>
    <cellStyle name="Обычный 7" xfId="8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workbookViewId="0">
      <selection activeCell="F14" sqref="F14"/>
    </sheetView>
  </sheetViews>
  <sheetFormatPr defaultColWidth="9.109375" defaultRowHeight="13.2" x14ac:dyDescent="0.25"/>
  <cols>
    <col min="1" max="1" width="6.109375" style="43" customWidth="1"/>
    <col min="2" max="2" width="28.5546875" style="43" customWidth="1"/>
    <col min="3" max="3" width="31" style="43" customWidth="1"/>
    <col min="4" max="7" width="16.77734375" style="43" customWidth="1"/>
    <col min="8" max="8" width="18.5546875" style="43" customWidth="1"/>
    <col min="9" max="16384" width="9.109375" style="43"/>
  </cols>
  <sheetData>
    <row r="1" spans="1:11" ht="15.6" x14ac:dyDescent="0.25">
      <c r="E1" s="114" t="s">
        <v>96</v>
      </c>
      <c r="F1" s="114"/>
      <c r="G1" s="114"/>
      <c r="H1" s="114"/>
    </row>
    <row r="2" spans="1:11" ht="15.6" x14ac:dyDescent="0.25">
      <c r="D2" s="112" t="s">
        <v>129</v>
      </c>
      <c r="E2" s="112"/>
      <c r="F2" s="112"/>
      <c r="G2" s="112"/>
      <c r="H2" s="112"/>
      <c r="I2" s="110"/>
      <c r="J2" s="110"/>
      <c r="K2" s="110"/>
    </row>
    <row r="3" spans="1:11" ht="15.6" x14ac:dyDescent="0.25">
      <c r="D3" s="112" t="s">
        <v>130</v>
      </c>
      <c r="E3" s="112"/>
      <c r="F3" s="112"/>
      <c r="G3" s="112"/>
      <c r="H3" s="112"/>
      <c r="I3" s="110"/>
      <c r="J3" s="110"/>
      <c r="K3" s="110"/>
    </row>
    <row r="4" spans="1:11" ht="15.6" x14ac:dyDescent="0.25">
      <c r="D4" s="112" t="s">
        <v>131</v>
      </c>
      <c r="E4" s="112"/>
      <c r="F4" s="112"/>
      <c r="G4" s="112"/>
      <c r="H4" s="112"/>
      <c r="I4" s="110"/>
      <c r="J4" s="110"/>
      <c r="K4" s="110"/>
    </row>
    <row r="5" spans="1:11" ht="15.6" x14ac:dyDescent="0.3">
      <c r="B5" s="108"/>
      <c r="D5" s="113" t="s">
        <v>132</v>
      </c>
      <c r="E5" s="113"/>
      <c r="F5" s="113"/>
      <c r="G5" s="113"/>
      <c r="H5" s="113"/>
      <c r="I5" s="111"/>
      <c r="J5" s="111"/>
      <c r="K5" s="111"/>
    </row>
    <row r="6" spans="1:11" ht="24" customHeight="1" x14ac:dyDescent="0.25">
      <c r="A6" s="115" t="s">
        <v>123</v>
      </c>
      <c r="B6" s="116"/>
      <c r="C6" s="116"/>
      <c r="D6" s="116"/>
      <c r="E6" s="116"/>
      <c r="F6" s="116"/>
      <c r="G6" s="116"/>
      <c r="H6" s="116"/>
    </row>
    <row r="7" spans="1:11" x14ac:dyDescent="0.25">
      <c r="A7" s="44"/>
      <c r="B7" s="44"/>
      <c r="C7" s="44"/>
      <c r="D7" s="44"/>
      <c r="E7" s="44"/>
      <c r="F7" s="44"/>
      <c r="G7" s="44"/>
      <c r="H7" s="44"/>
    </row>
    <row r="8" spans="1:11" ht="49.5" customHeight="1" x14ac:dyDescent="0.25">
      <c r="A8" s="119" t="s">
        <v>27</v>
      </c>
      <c r="B8" s="119" t="s">
        <v>28</v>
      </c>
      <c r="C8" s="120" t="s">
        <v>0</v>
      </c>
      <c r="D8" s="45" t="s">
        <v>1</v>
      </c>
      <c r="E8" s="47" t="s">
        <v>117</v>
      </c>
      <c r="F8" s="120" t="s">
        <v>2</v>
      </c>
      <c r="G8" s="120"/>
      <c r="H8" s="45" t="s">
        <v>3</v>
      </c>
    </row>
    <row r="9" spans="1:11" ht="26.4" customHeight="1" x14ac:dyDescent="0.25">
      <c r="A9" s="120"/>
      <c r="B9" s="120"/>
      <c r="C9" s="120"/>
      <c r="D9" s="46" t="s">
        <v>4</v>
      </c>
      <c r="E9" s="46" t="s">
        <v>5</v>
      </c>
      <c r="F9" s="47" t="s">
        <v>12</v>
      </c>
      <c r="G9" s="45" t="s">
        <v>6</v>
      </c>
      <c r="H9" s="46" t="s">
        <v>5</v>
      </c>
    </row>
    <row r="10" spans="1:11" ht="17.25" customHeight="1" x14ac:dyDescent="0.25">
      <c r="A10" s="46">
        <v>1</v>
      </c>
      <c r="B10" s="46">
        <v>2</v>
      </c>
      <c r="C10" s="46">
        <v>3</v>
      </c>
      <c r="D10" s="46">
        <v>4</v>
      </c>
      <c r="E10" s="46">
        <v>5</v>
      </c>
      <c r="F10" s="46">
        <v>6</v>
      </c>
      <c r="G10" s="46">
        <v>7</v>
      </c>
      <c r="H10" s="46">
        <v>8</v>
      </c>
      <c r="I10" s="48"/>
      <c r="J10" s="49"/>
    </row>
    <row r="11" spans="1:11" ht="54" customHeight="1" x14ac:dyDescent="0.25">
      <c r="A11" s="117" t="s">
        <v>124</v>
      </c>
      <c r="B11" s="118"/>
      <c r="C11" s="118"/>
      <c r="D11" s="50" t="s">
        <v>7</v>
      </c>
      <c r="E11" s="50" t="s">
        <v>7</v>
      </c>
      <c r="F11" s="51">
        <f>F12+F13+F14++F15+F16+F17</f>
        <v>2001.7000000000003</v>
      </c>
      <c r="G11" s="51">
        <f>G12+G13+G14++G15+G16+G17</f>
        <v>75</v>
      </c>
      <c r="H11" s="50" t="s">
        <v>7</v>
      </c>
      <c r="I11" s="52"/>
      <c r="J11" s="53"/>
    </row>
    <row r="12" spans="1:11" ht="44.25" customHeight="1" x14ac:dyDescent="0.25">
      <c r="A12" s="45">
        <v>2</v>
      </c>
      <c r="B12" s="55" t="s">
        <v>11</v>
      </c>
      <c r="C12" s="56" t="s">
        <v>13</v>
      </c>
      <c r="D12" s="57">
        <v>1917</v>
      </c>
      <c r="E12" s="57" t="s">
        <v>16</v>
      </c>
      <c r="F12" s="58">
        <v>270.8</v>
      </c>
      <c r="G12" s="59">
        <v>12</v>
      </c>
      <c r="H12" s="54">
        <v>44196</v>
      </c>
      <c r="I12" s="52"/>
      <c r="J12" s="53"/>
    </row>
    <row r="13" spans="1:11" ht="44.25" customHeight="1" x14ac:dyDescent="0.25">
      <c r="A13" s="45">
        <v>3</v>
      </c>
      <c r="B13" s="60"/>
      <c r="C13" s="56" t="s">
        <v>118</v>
      </c>
      <c r="D13" s="57">
        <v>1966</v>
      </c>
      <c r="E13" s="57" t="s">
        <v>17</v>
      </c>
      <c r="F13" s="58">
        <v>493.4</v>
      </c>
      <c r="G13" s="59">
        <v>15</v>
      </c>
      <c r="H13" s="54">
        <v>44196</v>
      </c>
      <c r="I13" s="52"/>
      <c r="J13" s="53"/>
    </row>
    <row r="14" spans="1:11" ht="44.25" customHeight="1" x14ac:dyDescent="0.25">
      <c r="A14" s="45">
        <v>4</v>
      </c>
      <c r="B14" s="60"/>
      <c r="C14" s="56" t="s">
        <v>9</v>
      </c>
      <c r="D14" s="57">
        <v>1903</v>
      </c>
      <c r="E14" s="57" t="s">
        <v>18</v>
      </c>
      <c r="F14" s="58">
        <v>347.1</v>
      </c>
      <c r="G14" s="59">
        <v>11</v>
      </c>
      <c r="H14" s="54">
        <v>44196</v>
      </c>
      <c r="I14" s="52"/>
      <c r="J14" s="53"/>
    </row>
    <row r="15" spans="1:11" ht="44.25" customHeight="1" x14ac:dyDescent="0.25">
      <c r="A15" s="45">
        <v>5</v>
      </c>
      <c r="B15" s="61"/>
      <c r="C15" s="56" t="s">
        <v>10</v>
      </c>
      <c r="D15" s="57">
        <v>1949</v>
      </c>
      <c r="E15" s="57" t="s">
        <v>19</v>
      </c>
      <c r="F15" s="58">
        <v>253.7</v>
      </c>
      <c r="G15" s="59">
        <v>11</v>
      </c>
      <c r="H15" s="54">
        <v>44196</v>
      </c>
      <c r="I15" s="52"/>
      <c r="J15" s="53"/>
    </row>
    <row r="16" spans="1:11" ht="44.25" customHeight="1" x14ac:dyDescent="0.25">
      <c r="A16" s="45">
        <v>6</v>
      </c>
      <c r="B16" s="61"/>
      <c r="C16" s="56" t="s">
        <v>14</v>
      </c>
      <c r="D16" s="57">
        <v>1908</v>
      </c>
      <c r="E16" s="57" t="s">
        <v>20</v>
      </c>
      <c r="F16" s="58">
        <v>141.9</v>
      </c>
      <c r="G16" s="59">
        <v>10</v>
      </c>
      <c r="H16" s="54">
        <v>44196</v>
      </c>
      <c r="I16" s="52"/>
      <c r="J16" s="53"/>
    </row>
    <row r="17" spans="1:10" ht="44.25" customHeight="1" x14ac:dyDescent="0.25">
      <c r="A17" s="45">
        <v>7</v>
      </c>
      <c r="B17" s="61"/>
      <c r="C17" s="56" t="s">
        <v>15</v>
      </c>
      <c r="D17" s="57">
        <v>1984</v>
      </c>
      <c r="E17" s="57" t="s">
        <v>21</v>
      </c>
      <c r="F17" s="58">
        <v>494.8</v>
      </c>
      <c r="G17" s="59">
        <v>16</v>
      </c>
      <c r="H17" s="54">
        <v>44196</v>
      </c>
      <c r="I17" s="52"/>
      <c r="J17" s="53"/>
    </row>
  </sheetData>
  <mergeCells count="7">
    <mergeCell ref="E1:H1"/>
    <mergeCell ref="A6:H6"/>
    <mergeCell ref="A11:C11"/>
    <mergeCell ref="A8:A9"/>
    <mergeCell ref="B8:B9"/>
    <mergeCell ref="C8:C9"/>
    <mergeCell ref="F8:G8"/>
  </mergeCells>
  <printOptions horizontalCentered="1" verticalCentered="1"/>
  <pageMargins left="0.31496062992125984" right="0.11811023622047245" top="1.1417322834645669" bottom="0.74803149606299213" header="0.51181102362204722" footer="0.31496062992125984"/>
  <pageSetup paperSize="9" scale="83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3"/>
  <sheetViews>
    <sheetView view="pageBreakPreview" zoomScale="90" zoomScaleSheetLayoutView="90" workbookViewId="0">
      <selection activeCell="J17" sqref="J17"/>
    </sheetView>
  </sheetViews>
  <sheetFormatPr defaultColWidth="9.109375" defaultRowHeight="13.2" x14ac:dyDescent="0.25"/>
  <cols>
    <col min="1" max="1" width="4.5546875" style="1" customWidth="1"/>
    <col min="2" max="2" width="40.5546875" style="42" customWidth="1"/>
    <col min="3" max="3" width="7" style="1" customWidth="1"/>
    <col min="4" max="4" width="6" style="1" customWidth="1"/>
    <col min="5" max="5" width="6.6640625" style="1" customWidth="1"/>
    <col min="6" max="6" width="6.88671875" style="1" customWidth="1"/>
    <col min="7" max="8" width="7.6640625" style="1" customWidth="1"/>
    <col min="9" max="9" width="7.5546875" style="1" customWidth="1"/>
    <col min="10" max="10" width="13.88671875" style="1" customWidth="1"/>
    <col min="11" max="11" width="13.109375" style="1" customWidth="1"/>
    <col min="12" max="19" width="10.6640625" style="1" customWidth="1"/>
    <col min="20" max="20" width="16.88671875" style="104" customWidth="1"/>
    <col min="21" max="21" width="16.5546875" style="104" customWidth="1"/>
    <col min="22" max="22" width="15.33203125" style="104" customWidth="1"/>
    <col min="23" max="23" width="12.5546875" style="104" customWidth="1"/>
    <col min="24" max="24" width="14.109375" style="104" customWidth="1"/>
    <col min="25" max="25" width="17.33203125" style="104" customWidth="1"/>
    <col min="26" max="27" width="11.88671875" style="104" bestFit="1" customWidth="1"/>
    <col min="28" max="28" width="10.33203125" style="104" bestFit="1" customWidth="1"/>
    <col min="29" max="29" width="9.109375" style="104"/>
    <col min="30" max="16384" width="9.109375" style="1"/>
  </cols>
  <sheetData>
    <row r="1" spans="1:24" ht="15.6" x14ac:dyDescent="0.25">
      <c r="A1" s="11"/>
      <c r="B1" s="27"/>
      <c r="C1" s="12"/>
      <c r="D1" s="12"/>
      <c r="E1" s="12"/>
      <c r="F1" s="12"/>
      <c r="G1" s="10"/>
      <c r="H1" s="13"/>
      <c r="I1" s="10"/>
      <c r="J1" s="10"/>
      <c r="K1" s="123" t="s">
        <v>97</v>
      </c>
      <c r="L1" s="123"/>
      <c r="M1" s="123"/>
      <c r="N1" s="123"/>
      <c r="O1" s="123"/>
      <c r="P1" s="123"/>
      <c r="Q1" s="123"/>
      <c r="R1" s="123"/>
      <c r="S1" s="123"/>
    </row>
    <row r="2" spans="1:24" ht="15.6" x14ac:dyDescent="0.25">
      <c r="A2" s="11"/>
      <c r="B2" s="27"/>
      <c r="C2" s="12"/>
      <c r="D2" s="12"/>
      <c r="E2" s="12"/>
      <c r="F2" s="12"/>
      <c r="G2" s="10"/>
      <c r="H2" s="13"/>
      <c r="I2" s="10"/>
      <c r="J2" s="10"/>
      <c r="K2" s="103"/>
      <c r="L2" s="125" t="s">
        <v>122</v>
      </c>
      <c r="M2" s="125"/>
      <c r="N2" s="125"/>
      <c r="O2" s="125"/>
      <c r="P2" s="125"/>
      <c r="Q2" s="125"/>
      <c r="R2" s="125"/>
      <c r="S2" s="125"/>
    </row>
    <row r="3" spans="1:24" ht="15.6" x14ac:dyDescent="0.25">
      <c r="A3" s="11"/>
      <c r="B3" s="27"/>
      <c r="C3" s="12"/>
      <c r="D3" s="12"/>
      <c r="E3" s="12"/>
      <c r="F3" s="12"/>
      <c r="G3" s="10"/>
      <c r="H3" s="13"/>
      <c r="I3" s="10"/>
      <c r="J3" s="10"/>
      <c r="K3" s="103"/>
      <c r="L3" s="125" t="s">
        <v>128</v>
      </c>
      <c r="M3" s="125"/>
      <c r="N3" s="125"/>
      <c r="O3" s="125"/>
      <c r="P3" s="125"/>
      <c r="Q3" s="125"/>
      <c r="R3" s="125"/>
      <c r="S3" s="125"/>
    </row>
    <row r="4" spans="1:24" ht="15.6" x14ac:dyDescent="0.25">
      <c r="A4" s="11"/>
      <c r="B4" s="27"/>
      <c r="C4" s="12"/>
      <c r="D4" s="12"/>
      <c r="E4" s="12"/>
      <c r="F4" s="12"/>
      <c r="G4" s="10"/>
      <c r="H4" s="13"/>
      <c r="I4" s="10"/>
      <c r="J4" s="10"/>
      <c r="K4" s="103"/>
      <c r="L4" s="125" t="s">
        <v>127</v>
      </c>
      <c r="M4" s="125"/>
      <c r="N4" s="125"/>
      <c r="O4" s="125"/>
      <c r="P4" s="125"/>
      <c r="Q4" s="125"/>
      <c r="R4" s="125"/>
      <c r="S4" s="125"/>
    </row>
    <row r="5" spans="1:24" ht="15.6" x14ac:dyDescent="0.3">
      <c r="A5" s="11"/>
      <c r="B5" s="27"/>
      <c r="C5" s="12"/>
      <c r="D5" s="12"/>
      <c r="E5" s="12"/>
      <c r="F5" s="12"/>
      <c r="G5" s="14"/>
      <c r="H5" s="15"/>
      <c r="I5" s="15"/>
      <c r="J5" s="15"/>
      <c r="K5" s="15"/>
      <c r="L5" s="126" t="s">
        <v>126</v>
      </c>
      <c r="M5" s="126"/>
      <c r="N5" s="126"/>
      <c r="O5" s="126"/>
      <c r="P5" s="126"/>
      <c r="Q5" s="126"/>
      <c r="R5" s="126"/>
      <c r="S5" s="126"/>
    </row>
    <row r="6" spans="1:24" ht="15.6" x14ac:dyDescent="0.3">
      <c r="A6" s="11"/>
      <c r="B6" s="27"/>
      <c r="C6" s="12"/>
      <c r="D6" s="12"/>
      <c r="E6" s="12"/>
      <c r="F6" s="12"/>
      <c r="G6" s="14"/>
      <c r="H6" s="15"/>
      <c r="I6" s="15"/>
      <c r="J6" s="15"/>
      <c r="K6" s="15"/>
      <c r="L6" s="109"/>
      <c r="M6" s="109"/>
      <c r="N6" s="109"/>
      <c r="O6" s="109"/>
      <c r="P6" s="109"/>
      <c r="Q6" s="109"/>
      <c r="R6" s="109"/>
      <c r="S6" s="109"/>
    </row>
    <row r="7" spans="1:24" ht="15.75" customHeight="1" x14ac:dyDescent="0.25">
      <c r="A7" s="124" t="s">
        <v>98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</row>
    <row r="8" spans="1:24" ht="15.6" x14ac:dyDescent="0.2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</row>
    <row r="9" spans="1:24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7"/>
      <c r="R9" s="17"/>
      <c r="S9" s="10"/>
    </row>
    <row r="10" spans="1:24" ht="44.25" customHeight="1" x14ac:dyDescent="0.25">
      <c r="A10" s="121" t="s">
        <v>27</v>
      </c>
      <c r="B10" s="121" t="s">
        <v>28</v>
      </c>
      <c r="C10" s="122" t="s">
        <v>50</v>
      </c>
      <c r="D10" s="121" t="s">
        <v>51</v>
      </c>
      <c r="E10" s="121"/>
      <c r="F10" s="121"/>
      <c r="G10" s="121" t="s">
        <v>52</v>
      </c>
      <c r="H10" s="121"/>
      <c r="I10" s="121"/>
      <c r="J10" s="121" t="s">
        <v>63</v>
      </c>
      <c r="K10" s="121"/>
      <c r="L10" s="121"/>
      <c r="M10" s="121"/>
      <c r="N10" s="121" t="s">
        <v>64</v>
      </c>
      <c r="O10" s="121"/>
      <c r="P10" s="121"/>
      <c r="Q10" s="121" t="s">
        <v>65</v>
      </c>
      <c r="R10" s="121"/>
      <c r="S10" s="121"/>
    </row>
    <row r="11" spans="1:24" ht="12.75" customHeight="1" x14ac:dyDescent="0.25">
      <c r="A11" s="121"/>
      <c r="B11" s="121"/>
      <c r="C11" s="122"/>
      <c r="D11" s="122" t="s">
        <v>53</v>
      </c>
      <c r="E11" s="121" t="s">
        <v>54</v>
      </c>
      <c r="F11" s="121"/>
      <c r="G11" s="122" t="s">
        <v>53</v>
      </c>
      <c r="H11" s="121" t="s">
        <v>54</v>
      </c>
      <c r="I11" s="121"/>
      <c r="J11" s="122" t="s">
        <v>53</v>
      </c>
      <c r="K11" s="121" t="s">
        <v>54</v>
      </c>
      <c r="L11" s="121"/>
      <c r="M11" s="121"/>
      <c r="N11" s="122" t="s">
        <v>53</v>
      </c>
      <c r="O11" s="121" t="s">
        <v>54</v>
      </c>
      <c r="P11" s="121"/>
      <c r="Q11" s="122" t="s">
        <v>53</v>
      </c>
      <c r="R11" s="121" t="s">
        <v>54</v>
      </c>
      <c r="S11" s="121"/>
    </row>
    <row r="12" spans="1:24" ht="126.6" x14ac:dyDescent="0.25">
      <c r="A12" s="121"/>
      <c r="B12" s="121"/>
      <c r="C12" s="122"/>
      <c r="D12" s="122"/>
      <c r="E12" s="67" t="s">
        <v>62</v>
      </c>
      <c r="F12" s="67" t="s">
        <v>55</v>
      </c>
      <c r="G12" s="122"/>
      <c r="H12" s="67" t="s">
        <v>62</v>
      </c>
      <c r="I12" s="67" t="s">
        <v>55</v>
      </c>
      <c r="J12" s="122"/>
      <c r="K12" s="67" t="s">
        <v>56</v>
      </c>
      <c r="L12" s="67" t="s">
        <v>57</v>
      </c>
      <c r="M12" s="67" t="s">
        <v>58</v>
      </c>
      <c r="N12" s="122"/>
      <c r="O12" s="67" t="s">
        <v>66</v>
      </c>
      <c r="P12" s="67" t="s">
        <v>67</v>
      </c>
      <c r="Q12" s="122"/>
      <c r="R12" s="67" t="s">
        <v>68</v>
      </c>
      <c r="S12" s="67" t="s">
        <v>69</v>
      </c>
      <c r="T12" s="105">
        <v>35315</v>
      </c>
      <c r="U12" s="104">
        <v>0.98</v>
      </c>
      <c r="V12" s="104">
        <v>0.02</v>
      </c>
      <c r="W12" s="104">
        <v>0.85</v>
      </c>
      <c r="X12" s="104">
        <v>0.15</v>
      </c>
    </row>
    <row r="13" spans="1:24" x14ac:dyDescent="0.25">
      <c r="A13" s="121"/>
      <c r="B13" s="121"/>
      <c r="C13" s="66" t="s">
        <v>59</v>
      </c>
      <c r="D13" s="66" t="s">
        <v>61</v>
      </c>
      <c r="E13" s="66" t="s">
        <v>61</v>
      </c>
      <c r="F13" s="66" t="s">
        <v>61</v>
      </c>
      <c r="G13" s="66" t="s">
        <v>60</v>
      </c>
      <c r="H13" s="66" t="s">
        <v>60</v>
      </c>
      <c r="I13" s="66" t="s">
        <v>60</v>
      </c>
      <c r="J13" s="66" t="s">
        <v>26</v>
      </c>
      <c r="K13" s="66" t="s">
        <v>26</v>
      </c>
      <c r="L13" s="66" t="s">
        <v>26</v>
      </c>
      <c r="M13" s="66" t="s">
        <v>26</v>
      </c>
      <c r="N13" s="66" t="s">
        <v>26</v>
      </c>
      <c r="O13" s="66" t="s">
        <v>26</v>
      </c>
      <c r="P13" s="66" t="s">
        <v>26</v>
      </c>
      <c r="Q13" s="66" t="s">
        <v>26</v>
      </c>
      <c r="R13" s="66" t="s">
        <v>26</v>
      </c>
      <c r="S13" s="66" t="s">
        <v>26</v>
      </c>
    </row>
    <row r="14" spans="1:24" x14ac:dyDescent="0.25">
      <c r="A14" s="18">
        <v>1</v>
      </c>
      <c r="B14" s="18">
        <v>2</v>
      </c>
      <c r="C14" s="18">
        <v>3</v>
      </c>
      <c r="D14" s="18">
        <v>4</v>
      </c>
      <c r="E14" s="18">
        <v>5</v>
      </c>
      <c r="F14" s="18">
        <v>6</v>
      </c>
      <c r="G14" s="18">
        <v>7</v>
      </c>
      <c r="H14" s="18">
        <v>8</v>
      </c>
      <c r="I14" s="18">
        <v>9</v>
      </c>
      <c r="J14" s="18">
        <v>10</v>
      </c>
      <c r="K14" s="18">
        <v>11</v>
      </c>
      <c r="L14" s="18">
        <v>12</v>
      </c>
      <c r="M14" s="18">
        <v>13</v>
      </c>
      <c r="N14" s="18">
        <v>14</v>
      </c>
      <c r="O14" s="18">
        <v>15</v>
      </c>
      <c r="P14" s="18">
        <v>16</v>
      </c>
      <c r="Q14" s="18">
        <v>17</v>
      </c>
      <c r="R14" s="18">
        <v>18</v>
      </c>
      <c r="S14" s="18">
        <v>19</v>
      </c>
    </row>
    <row r="15" spans="1:24" ht="51" customHeight="1" x14ac:dyDescent="0.25">
      <c r="A15" s="24"/>
      <c r="B15" s="9" t="s">
        <v>125</v>
      </c>
      <c r="C15" s="20">
        <f t="shared" ref="C15:S15" si="0">C16+C18+C19+C20+C21+C22</f>
        <v>75</v>
      </c>
      <c r="D15" s="20">
        <f t="shared" si="0"/>
        <v>59</v>
      </c>
      <c r="E15" s="20">
        <f t="shared" si="0"/>
        <v>40</v>
      </c>
      <c r="F15" s="20">
        <f t="shared" si="0"/>
        <v>19</v>
      </c>
      <c r="G15" s="21">
        <f t="shared" si="0"/>
        <v>2001.6999999999998</v>
      </c>
      <c r="H15" s="21">
        <f t="shared" si="0"/>
        <v>1432.8</v>
      </c>
      <c r="I15" s="21">
        <f t="shared" si="0"/>
        <v>568.9</v>
      </c>
      <c r="J15" s="21">
        <f t="shared" si="0"/>
        <v>70690035.5</v>
      </c>
      <c r="K15" s="21">
        <f t="shared" si="0"/>
        <v>69262391.310000002</v>
      </c>
      <c r="L15" s="21">
        <f t="shared" si="0"/>
        <v>1201490.46</v>
      </c>
      <c r="M15" s="21">
        <f t="shared" si="0"/>
        <v>226153.73</v>
      </c>
      <c r="N15" s="21">
        <f t="shared" si="0"/>
        <v>0</v>
      </c>
      <c r="O15" s="21">
        <f t="shared" si="0"/>
        <v>0</v>
      </c>
      <c r="P15" s="21">
        <f t="shared" si="0"/>
        <v>0</v>
      </c>
      <c r="Q15" s="21">
        <f t="shared" si="0"/>
        <v>0</v>
      </c>
      <c r="R15" s="21">
        <f t="shared" si="0"/>
        <v>0</v>
      </c>
      <c r="S15" s="21">
        <f t="shared" si="0"/>
        <v>0</v>
      </c>
      <c r="T15" s="106">
        <f t="shared" ref="T15:T16" si="1">G15*$T$12</f>
        <v>70690035.5</v>
      </c>
      <c r="U15" s="106">
        <f t="shared" ref="U15:U16" si="2">T15*$U$12</f>
        <v>69276234.789999992</v>
      </c>
      <c r="V15" s="106">
        <f t="shared" ref="V15:V16" si="3">T15*$V$12</f>
        <v>1413800.71</v>
      </c>
      <c r="W15" s="106">
        <f t="shared" ref="W15:W16" si="4">V15*$W$12</f>
        <v>1201730.6035</v>
      </c>
      <c r="X15" s="106">
        <f t="shared" ref="X15:X16" si="5">V15-W15</f>
        <v>212070.10649999999</v>
      </c>
    </row>
    <row r="16" spans="1:24" ht="45" customHeight="1" x14ac:dyDescent="0.25">
      <c r="A16" s="25">
        <v>1</v>
      </c>
      <c r="B16" s="9" t="s">
        <v>45</v>
      </c>
      <c r="C16" s="20">
        <f t="shared" ref="C16:S16" si="6">SUM(C17:C17)</f>
        <v>75</v>
      </c>
      <c r="D16" s="20">
        <f t="shared" si="6"/>
        <v>59</v>
      </c>
      <c r="E16" s="20">
        <f t="shared" si="6"/>
        <v>40</v>
      </c>
      <c r="F16" s="20">
        <f t="shared" si="6"/>
        <v>19</v>
      </c>
      <c r="G16" s="21">
        <f>SUM(G17:G17)</f>
        <v>2001.6999999999998</v>
      </c>
      <c r="H16" s="21">
        <f>SUM(H17:H17)</f>
        <v>1432.8</v>
      </c>
      <c r="I16" s="21">
        <f t="shared" si="6"/>
        <v>568.9</v>
      </c>
      <c r="J16" s="21">
        <f>K16+L16+M16</f>
        <v>70690035.5</v>
      </c>
      <c r="K16" s="21">
        <f t="shared" si="6"/>
        <v>69262391.310000002</v>
      </c>
      <c r="L16" s="21">
        <f t="shared" si="6"/>
        <v>1201490.46</v>
      </c>
      <c r="M16" s="21">
        <v>226153.73</v>
      </c>
      <c r="N16" s="21">
        <f t="shared" si="6"/>
        <v>0</v>
      </c>
      <c r="O16" s="21">
        <f t="shared" si="6"/>
        <v>0</v>
      </c>
      <c r="P16" s="21">
        <f t="shared" si="6"/>
        <v>0</v>
      </c>
      <c r="Q16" s="21">
        <f t="shared" si="6"/>
        <v>0</v>
      </c>
      <c r="R16" s="21">
        <f t="shared" si="6"/>
        <v>0</v>
      </c>
      <c r="S16" s="21">
        <f t="shared" si="6"/>
        <v>0</v>
      </c>
      <c r="T16" s="106">
        <f t="shared" si="1"/>
        <v>70690035.5</v>
      </c>
      <c r="U16" s="106">
        <f t="shared" si="2"/>
        <v>69276234.789999992</v>
      </c>
      <c r="V16" s="106">
        <f t="shared" si="3"/>
        <v>1413800.71</v>
      </c>
      <c r="W16" s="106">
        <f t="shared" si="4"/>
        <v>1201730.6035</v>
      </c>
      <c r="X16" s="106">
        <f t="shared" si="5"/>
        <v>212070.10649999999</v>
      </c>
    </row>
    <row r="17" spans="1:24" ht="45" customHeight="1" x14ac:dyDescent="0.25">
      <c r="A17" s="25"/>
      <c r="B17" s="6" t="s">
        <v>8</v>
      </c>
      <c r="C17" s="64">
        <v>75</v>
      </c>
      <c r="D17" s="26">
        <f>E17+F17</f>
        <v>59</v>
      </c>
      <c r="E17" s="26">
        <v>40</v>
      </c>
      <c r="F17" s="26">
        <v>19</v>
      </c>
      <c r="G17" s="19">
        <f>H17+I17</f>
        <v>2001.6999999999998</v>
      </c>
      <c r="H17" s="19">
        <v>1432.8</v>
      </c>
      <c r="I17" s="19">
        <v>568.9</v>
      </c>
      <c r="J17" s="19">
        <f>K17+L17+M17</f>
        <v>70690035.5</v>
      </c>
      <c r="K17" s="19">
        <v>69262391.310000002</v>
      </c>
      <c r="L17" s="19">
        <v>1201490.46</v>
      </c>
      <c r="M17" s="19">
        <v>226153.73</v>
      </c>
      <c r="N17" s="19">
        <f t="shared" ref="N17" si="7">O17+P17</f>
        <v>0</v>
      </c>
      <c r="O17" s="19">
        <v>0</v>
      </c>
      <c r="P17" s="19">
        <v>0</v>
      </c>
      <c r="Q17" s="19">
        <f t="shared" ref="Q17" si="8">R17+S17</f>
        <v>0</v>
      </c>
      <c r="R17" s="19">
        <v>0</v>
      </c>
      <c r="S17" s="19">
        <v>0</v>
      </c>
      <c r="T17" s="106">
        <f>G17*$T$12</f>
        <v>70690035.5</v>
      </c>
      <c r="U17" s="106">
        <f>T17*$U$12</f>
        <v>69276234.789999992</v>
      </c>
      <c r="V17" s="106">
        <f>T17*$V$12</f>
        <v>1413800.71</v>
      </c>
      <c r="W17" s="106">
        <f>V17*$W$12</f>
        <v>1201730.6035</v>
      </c>
      <c r="X17" s="106">
        <f>V17-W17</f>
        <v>212070.10649999999</v>
      </c>
    </row>
    <row r="18" spans="1:24" ht="45" customHeight="1" x14ac:dyDescent="0.25">
      <c r="A18" s="25">
        <v>2</v>
      </c>
      <c r="B18" s="9" t="s">
        <v>120</v>
      </c>
      <c r="C18" s="22">
        <v>0</v>
      </c>
      <c r="D18" s="22">
        <v>0</v>
      </c>
      <c r="E18" s="22">
        <v>0</v>
      </c>
      <c r="F18" s="22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106">
        <f t="shared" ref="T18:T22" si="9">G18*$T$12</f>
        <v>0</v>
      </c>
      <c r="U18" s="106">
        <f t="shared" ref="U18:U22" si="10">T18*$U$12</f>
        <v>0</v>
      </c>
      <c r="V18" s="106">
        <f t="shared" ref="V18:V22" si="11">T18*$V$12</f>
        <v>0</v>
      </c>
      <c r="W18" s="106">
        <f t="shared" ref="W18:W22" si="12">V18*$W$12</f>
        <v>0</v>
      </c>
      <c r="X18" s="106">
        <f t="shared" ref="X18:X22" si="13">V18-W18</f>
        <v>0</v>
      </c>
    </row>
    <row r="19" spans="1:24" ht="45" customHeight="1" x14ac:dyDescent="0.25">
      <c r="A19" s="25">
        <v>3</v>
      </c>
      <c r="B19" s="9" t="s">
        <v>46</v>
      </c>
      <c r="C19" s="22">
        <v>0</v>
      </c>
      <c r="D19" s="22">
        <v>0</v>
      </c>
      <c r="E19" s="22">
        <v>0</v>
      </c>
      <c r="F19" s="22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106">
        <f t="shared" si="9"/>
        <v>0</v>
      </c>
      <c r="U19" s="106">
        <f t="shared" si="10"/>
        <v>0</v>
      </c>
      <c r="V19" s="106">
        <f t="shared" si="11"/>
        <v>0</v>
      </c>
      <c r="W19" s="106">
        <f t="shared" si="12"/>
        <v>0</v>
      </c>
      <c r="X19" s="106">
        <f t="shared" si="13"/>
        <v>0</v>
      </c>
    </row>
    <row r="20" spans="1:24" ht="45" customHeight="1" x14ac:dyDescent="0.25">
      <c r="A20" s="25">
        <v>4</v>
      </c>
      <c r="B20" s="9" t="s">
        <v>47</v>
      </c>
      <c r="C20" s="22">
        <v>0</v>
      </c>
      <c r="D20" s="22">
        <v>0</v>
      </c>
      <c r="E20" s="22">
        <v>0</v>
      </c>
      <c r="F20" s="22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106">
        <f t="shared" si="9"/>
        <v>0</v>
      </c>
      <c r="U20" s="106">
        <f t="shared" si="10"/>
        <v>0</v>
      </c>
      <c r="V20" s="106">
        <f t="shared" si="11"/>
        <v>0</v>
      </c>
      <c r="W20" s="106">
        <f t="shared" si="12"/>
        <v>0</v>
      </c>
      <c r="X20" s="106">
        <f t="shared" si="13"/>
        <v>0</v>
      </c>
    </row>
    <row r="21" spans="1:24" ht="40.5" customHeight="1" x14ac:dyDescent="0.25">
      <c r="A21" s="25">
        <v>5</v>
      </c>
      <c r="B21" s="9" t="s">
        <v>48</v>
      </c>
      <c r="C21" s="22">
        <v>0</v>
      </c>
      <c r="D21" s="22">
        <v>0</v>
      </c>
      <c r="E21" s="22">
        <v>0</v>
      </c>
      <c r="F21" s="22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106">
        <f t="shared" si="9"/>
        <v>0</v>
      </c>
      <c r="U21" s="106">
        <f t="shared" si="10"/>
        <v>0</v>
      </c>
      <c r="V21" s="106">
        <f t="shared" si="11"/>
        <v>0</v>
      </c>
      <c r="W21" s="106">
        <f t="shared" si="12"/>
        <v>0</v>
      </c>
      <c r="X21" s="106">
        <f t="shared" si="13"/>
        <v>0</v>
      </c>
    </row>
    <row r="22" spans="1:24" ht="45" customHeight="1" x14ac:dyDescent="0.25">
      <c r="A22" s="25">
        <v>6</v>
      </c>
      <c r="B22" s="9" t="s">
        <v>49</v>
      </c>
      <c r="C22" s="22">
        <v>0</v>
      </c>
      <c r="D22" s="22">
        <v>0</v>
      </c>
      <c r="E22" s="22">
        <v>0</v>
      </c>
      <c r="F22" s="22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106">
        <f t="shared" si="9"/>
        <v>0</v>
      </c>
      <c r="U22" s="106">
        <f t="shared" si="10"/>
        <v>0</v>
      </c>
      <c r="V22" s="106">
        <f t="shared" si="11"/>
        <v>0</v>
      </c>
      <c r="W22" s="106">
        <f t="shared" si="12"/>
        <v>0</v>
      </c>
      <c r="X22" s="106">
        <f t="shared" si="13"/>
        <v>0</v>
      </c>
    </row>
    <row r="23" spans="1:24" ht="35.25" customHeight="1" x14ac:dyDescent="0.25">
      <c r="B23" s="1"/>
    </row>
  </sheetData>
  <mergeCells count="24">
    <mergeCell ref="J11:J12"/>
    <mergeCell ref="O11:P11"/>
    <mergeCell ref="Q11:Q12"/>
    <mergeCell ref="R11:S11"/>
    <mergeCell ref="J10:M10"/>
    <mergeCell ref="N10:P10"/>
    <mergeCell ref="Q10:S10"/>
    <mergeCell ref="K11:M11"/>
    <mergeCell ref="N11:N12"/>
    <mergeCell ref="K1:S1"/>
    <mergeCell ref="A7:S7"/>
    <mergeCell ref="L2:S2"/>
    <mergeCell ref="L3:S3"/>
    <mergeCell ref="L4:S4"/>
    <mergeCell ref="L5:S5"/>
    <mergeCell ref="A10:A13"/>
    <mergeCell ref="B10:B13"/>
    <mergeCell ref="C10:C12"/>
    <mergeCell ref="D10:F10"/>
    <mergeCell ref="G10:I10"/>
    <mergeCell ref="D11:D12"/>
    <mergeCell ref="E11:F11"/>
    <mergeCell ref="G11:G12"/>
    <mergeCell ref="H11:I11"/>
  </mergeCells>
  <pageMargins left="0.25" right="0.25" top="0.75" bottom="0.75" header="0.3" footer="0.3"/>
  <pageSetup paperSize="9" scale="68" firstPageNumber="12" fitToWidth="0" orientation="landscape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"/>
  <sheetViews>
    <sheetView workbookViewId="0">
      <selection activeCell="A7" sqref="A7:S7"/>
    </sheetView>
  </sheetViews>
  <sheetFormatPr defaultColWidth="9.109375" defaultRowHeight="13.2" x14ac:dyDescent="0.25"/>
  <cols>
    <col min="1" max="1" width="6.5546875" style="1" customWidth="1"/>
    <col min="2" max="2" width="19.6640625" style="1" customWidth="1"/>
    <col min="3" max="3" width="9.109375" style="1"/>
    <col min="4" max="4" width="10.44140625" style="1" bestFit="1" customWidth="1"/>
    <col min="5" max="5" width="7.33203125" style="1" customWidth="1"/>
    <col min="6" max="6" width="6.109375" style="1" customWidth="1"/>
    <col min="7" max="7" width="10" style="1" customWidth="1"/>
    <col min="8" max="8" width="10.44140625" style="1" bestFit="1" customWidth="1"/>
    <col min="9" max="10" width="9.109375" style="1"/>
    <col min="11" max="11" width="15.33203125" style="1" customWidth="1"/>
    <col min="12" max="12" width="8.88671875" style="1" customWidth="1"/>
    <col min="13" max="13" width="9" style="1" customWidth="1"/>
    <col min="14" max="14" width="10.5546875" style="1" customWidth="1"/>
    <col min="15" max="15" width="15.44140625" style="1" customWidth="1"/>
    <col min="16" max="17" width="11.44140625" style="1" customWidth="1"/>
    <col min="18" max="16384" width="9.109375" style="1"/>
  </cols>
  <sheetData>
    <row r="1" spans="1:19" ht="15.6" x14ac:dyDescent="0.25">
      <c r="L1" s="127" t="s">
        <v>94</v>
      </c>
      <c r="M1" s="127"/>
      <c r="N1" s="127"/>
      <c r="O1" s="127"/>
      <c r="P1" s="127"/>
      <c r="Q1" s="127"/>
      <c r="R1" s="127"/>
      <c r="S1" s="127"/>
    </row>
    <row r="2" spans="1:19" ht="15.6" x14ac:dyDescent="0.25">
      <c r="L2" s="125" t="s">
        <v>122</v>
      </c>
      <c r="M2" s="125"/>
      <c r="N2" s="125"/>
      <c r="O2" s="125"/>
      <c r="P2" s="125"/>
      <c r="Q2" s="125"/>
      <c r="R2" s="125"/>
      <c r="S2" s="125"/>
    </row>
    <row r="3" spans="1:19" ht="15.6" x14ac:dyDescent="0.25">
      <c r="L3" s="125" t="s">
        <v>128</v>
      </c>
      <c r="M3" s="125"/>
      <c r="N3" s="125"/>
      <c r="O3" s="125"/>
      <c r="P3" s="125"/>
      <c r="Q3" s="125"/>
      <c r="R3" s="125"/>
      <c r="S3" s="125"/>
    </row>
    <row r="4" spans="1:19" ht="15.6" x14ac:dyDescent="0.25">
      <c r="L4" s="125" t="s">
        <v>127</v>
      </c>
      <c r="M4" s="125"/>
      <c r="N4" s="125"/>
      <c r="O4" s="125"/>
      <c r="P4" s="125"/>
      <c r="Q4" s="125"/>
      <c r="R4" s="125"/>
      <c r="S4" s="125"/>
    </row>
    <row r="5" spans="1:19" ht="15.6" x14ac:dyDescent="0.3">
      <c r="L5" s="126" t="s">
        <v>126</v>
      </c>
      <c r="M5" s="126"/>
      <c r="N5" s="126"/>
      <c r="O5" s="126"/>
      <c r="P5" s="126"/>
      <c r="Q5" s="126"/>
      <c r="R5" s="126"/>
      <c r="S5" s="126"/>
    </row>
    <row r="6" spans="1:19" ht="15.6" x14ac:dyDescent="0.3">
      <c r="L6" s="109"/>
      <c r="M6" s="109"/>
      <c r="N6" s="109"/>
      <c r="O6" s="109"/>
      <c r="P6" s="109"/>
      <c r="Q6" s="109"/>
      <c r="R6" s="109"/>
      <c r="S6" s="109"/>
    </row>
    <row r="7" spans="1:19" ht="33.75" customHeight="1" x14ac:dyDescent="0.25">
      <c r="A7" s="128" t="s">
        <v>22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</row>
    <row r="9" spans="1:19" ht="64.5" customHeight="1" x14ac:dyDescent="0.25">
      <c r="A9" s="129" t="s">
        <v>27</v>
      </c>
      <c r="B9" s="129" t="s">
        <v>28</v>
      </c>
      <c r="C9" s="130" t="s">
        <v>29</v>
      </c>
      <c r="D9" s="129" t="s">
        <v>30</v>
      </c>
      <c r="E9" s="129"/>
      <c r="F9" s="129"/>
      <c r="G9" s="129"/>
      <c r="H9" s="129"/>
      <c r="I9" s="129" t="s">
        <v>37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</row>
    <row r="10" spans="1:19" ht="21.75" customHeight="1" x14ac:dyDescent="0.25">
      <c r="A10" s="129"/>
      <c r="B10" s="129"/>
      <c r="C10" s="130"/>
      <c r="D10" s="131" t="s">
        <v>32</v>
      </c>
      <c r="E10" s="129" t="s">
        <v>31</v>
      </c>
      <c r="F10" s="129"/>
      <c r="G10" s="129"/>
      <c r="H10" s="129"/>
      <c r="I10" s="131" t="s">
        <v>32</v>
      </c>
      <c r="J10" s="131"/>
      <c r="K10" s="131"/>
      <c r="L10" s="129" t="s">
        <v>31</v>
      </c>
      <c r="M10" s="129"/>
      <c r="N10" s="129"/>
      <c r="O10" s="129"/>
      <c r="P10" s="129"/>
      <c r="Q10" s="129"/>
      <c r="R10" s="129"/>
      <c r="S10" s="129"/>
    </row>
    <row r="11" spans="1:19" ht="34.5" customHeight="1" x14ac:dyDescent="0.25">
      <c r="A11" s="129"/>
      <c r="B11" s="129"/>
      <c r="C11" s="130"/>
      <c r="D11" s="131"/>
      <c r="E11" s="131" t="s">
        <v>42</v>
      </c>
      <c r="F11" s="131"/>
      <c r="G11" s="131" t="s">
        <v>35</v>
      </c>
      <c r="H11" s="131" t="s">
        <v>36</v>
      </c>
      <c r="I11" s="131"/>
      <c r="J11" s="131"/>
      <c r="K11" s="131"/>
      <c r="L11" s="131" t="s">
        <v>38</v>
      </c>
      <c r="M11" s="131"/>
      <c r="N11" s="129" t="s">
        <v>39</v>
      </c>
      <c r="O11" s="129"/>
      <c r="P11" s="129"/>
      <c r="Q11" s="129"/>
      <c r="R11" s="131" t="s">
        <v>43</v>
      </c>
      <c r="S11" s="131"/>
    </row>
    <row r="12" spans="1:19" ht="97.5" customHeight="1" x14ac:dyDescent="0.25">
      <c r="A12" s="129"/>
      <c r="B12" s="129"/>
      <c r="C12" s="130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 t="s">
        <v>40</v>
      </c>
      <c r="O12" s="131"/>
      <c r="P12" s="131" t="s">
        <v>41</v>
      </c>
      <c r="Q12" s="131"/>
      <c r="R12" s="131"/>
      <c r="S12" s="131"/>
    </row>
    <row r="13" spans="1:19" ht="72" customHeight="1" x14ac:dyDescent="0.25">
      <c r="A13" s="129"/>
      <c r="B13" s="129"/>
      <c r="C13" s="130"/>
      <c r="D13" s="131"/>
      <c r="E13" s="32" t="s">
        <v>33</v>
      </c>
      <c r="F13" s="32" t="s">
        <v>34</v>
      </c>
      <c r="G13" s="32" t="s">
        <v>33</v>
      </c>
      <c r="H13" s="32" t="s">
        <v>33</v>
      </c>
      <c r="I13" s="32" t="s">
        <v>33</v>
      </c>
      <c r="J13" s="32" t="s">
        <v>24</v>
      </c>
      <c r="K13" s="41" t="s">
        <v>23</v>
      </c>
      <c r="L13" s="32" t="s">
        <v>24</v>
      </c>
      <c r="M13" s="41" t="s">
        <v>23</v>
      </c>
      <c r="N13" s="32" t="s">
        <v>24</v>
      </c>
      <c r="O13" s="41" t="s">
        <v>23</v>
      </c>
      <c r="P13" s="32" t="s">
        <v>24</v>
      </c>
      <c r="Q13" s="41" t="s">
        <v>23</v>
      </c>
      <c r="R13" s="32" t="s">
        <v>24</v>
      </c>
      <c r="S13" s="41" t="s">
        <v>23</v>
      </c>
    </row>
    <row r="14" spans="1:19" ht="18.75" customHeight="1" x14ac:dyDescent="0.25">
      <c r="A14" s="129"/>
      <c r="B14" s="129"/>
      <c r="C14" s="5" t="s">
        <v>25</v>
      </c>
      <c r="D14" s="5" t="s">
        <v>25</v>
      </c>
      <c r="E14" s="5" t="s">
        <v>25</v>
      </c>
      <c r="F14" s="5" t="s">
        <v>26</v>
      </c>
      <c r="G14" s="5" t="s">
        <v>25</v>
      </c>
      <c r="H14" s="5" t="s">
        <v>25</v>
      </c>
      <c r="I14" s="5" t="s">
        <v>25</v>
      </c>
      <c r="J14" s="5" t="s">
        <v>25</v>
      </c>
      <c r="K14" s="5" t="s">
        <v>26</v>
      </c>
      <c r="L14" s="5" t="s">
        <v>25</v>
      </c>
      <c r="M14" s="5" t="s">
        <v>26</v>
      </c>
      <c r="N14" s="5" t="s">
        <v>25</v>
      </c>
      <c r="O14" s="5" t="s">
        <v>26</v>
      </c>
      <c r="P14" s="5" t="s">
        <v>25</v>
      </c>
      <c r="Q14" s="5" t="s">
        <v>26</v>
      </c>
      <c r="R14" s="5" t="s">
        <v>25</v>
      </c>
      <c r="S14" s="5" t="s">
        <v>26</v>
      </c>
    </row>
    <row r="15" spans="1:19" x14ac:dyDescent="0.25">
      <c r="A15" s="2">
        <v>1</v>
      </c>
      <c r="B15" s="4">
        <v>2</v>
      </c>
      <c r="C15" s="5">
        <v>3</v>
      </c>
      <c r="D15" s="5">
        <v>4</v>
      </c>
      <c r="E15" s="2">
        <v>5</v>
      </c>
      <c r="F15" s="5">
        <v>6</v>
      </c>
      <c r="G15" s="5">
        <v>7</v>
      </c>
      <c r="H15" s="5">
        <v>8</v>
      </c>
      <c r="I15" s="5">
        <v>9</v>
      </c>
      <c r="J15" s="5">
        <v>10</v>
      </c>
      <c r="K15" s="5">
        <v>11</v>
      </c>
      <c r="L15" s="5">
        <v>12</v>
      </c>
      <c r="M15" s="5">
        <v>13</v>
      </c>
      <c r="N15" s="5">
        <v>14</v>
      </c>
      <c r="O15" s="5">
        <v>15</v>
      </c>
      <c r="P15" s="5">
        <v>16</v>
      </c>
      <c r="Q15" s="5">
        <v>17</v>
      </c>
      <c r="R15" s="5">
        <v>18</v>
      </c>
      <c r="S15" s="5">
        <v>19</v>
      </c>
    </row>
    <row r="16" spans="1:19" ht="106.5" customHeight="1" x14ac:dyDescent="0.25">
      <c r="A16" s="3"/>
      <c r="B16" s="6" t="s">
        <v>119</v>
      </c>
      <c r="C16" s="8">
        <f t="shared" ref="C16:S16" si="0">C17+C19+C20+C21+C22+C23</f>
        <v>2001.7</v>
      </c>
      <c r="D16" s="8">
        <f t="shared" si="0"/>
        <v>0</v>
      </c>
      <c r="E16" s="8">
        <f t="shared" si="0"/>
        <v>0</v>
      </c>
      <c r="F16" s="8">
        <f t="shared" si="0"/>
        <v>0</v>
      </c>
      <c r="G16" s="8">
        <f t="shared" si="0"/>
        <v>0</v>
      </c>
      <c r="H16" s="8">
        <f t="shared" si="0"/>
        <v>0</v>
      </c>
      <c r="I16" s="8">
        <f t="shared" si="0"/>
        <v>2001.7</v>
      </c>
      <c r="J16" s="8">
        <f t="shared" si="0"/>
        <v>2001.7</v>
      </c>
      <c r="K16" s="8">
        <f t="shared" si="0"/>
        <v>70690035.5</v>
      </c>
      <c r="L16" s="8">
        <f t="shared" si="0"/>
        <v>0</v>
      </c>
      <c r="M16" s="8">
        <f t="shared" si="0"/>
        <v>0</v>
      </c>
      <c r="N16" s="8">
        <f t="shared" si="0"/>
        <v>2001.7</v>
      </c>
      <c r="O16" s="8">
        <f t="shared" si="0"/>
        <v>70690035.5</v>
      </c>
      <c r="P16" s="8">
        <f t="shared" si="0"/>
        <v>0</v>
      </c>
      <c r="Q16" s="8">
        <f t="shared" si="0"/>
        <v>0</v>
      </c>
      <c r="R16" s="8">
        <f t="shared" si="0"/>
        <v>0</v>
      </c>
      <c r="S16" s="8">
        <f t="shared" si="0"/>
        <v>0</v>
      </c>
    </row>
    <row r="17" spans="1:19" ht="33.75" customHeight="1" x14ac:dyDescent="0.25">
      <c r="A17" s="5" t="s">
        <v>44</v>
      </c>
      <c r="B17" s="9" t="s">
        <v>45</v>
      </c>
      <c r="C17" s="8">
        <f t="shared" ref="C17:S17" si="1">SUM(C18:C18)</f>
        <v>2001.7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  <c r="I17" s="8">
        <f t="shared" si="1"/>
        <v>2001.7</v>
      </c>
      <c r="J17" s="8">
        <f t="shared" si="1"/>
        <v>2001.7</v>
      </c>
      <c r="K17" s="8">
        <f t="shared" si="1"/>
        <v>70690035.5</v>
      </c>
      <c r="L17" s="8">
        <f t="shared" si="1"/>
        <v>0</v>
      </c>
      <c r="M17" s="8">
        <f t="shared" si="1"/>
        <v>0</v>
      </c>
      <c r="N17" s="8">
        <f t="shared" si="1"/>
        <v>2001.7</v>
      </c>
      <c r="O17" s="8">
        <f t="shared" si="1"/>
        <v>70690035.5</v>
      </c>
      <c r="P17" s="8">
        <f t="shared" si="1"/>
        <v>0</v>
      </c>
      <c r="Q17" s="8">
        <f t="shared" si="1"/>
        <v>0</v>
      </c>
      <c r="R17" s="8">
        <f t="shared" si="1"/>
        <v>0</v>
      </c>
      <c r="S17" s="8">
        <f t="shared" si="1"/>
        <v>0</v>
      </c>
    </row>
    <row r="18" spans="1:19" ht="72" customHeight="1" x14ac:dyDescent="0.25">
      <c r="A18" s="5"/>
      <c r="B18" s="6" t="s">
        <v>8</v>
      </c>
      <c r="C18" s="7">
        <f>D18+I18</f>
        <v>2001.7</v>
      </c>
      <c r="D18" s="7">
        <f t="shared" ref="D18" si="2">E18+G18+H18</f>
        <v>0</v>
      </c>
      <c r="E18" s="7">
        <v>0</v>
      </c>
      <c r="F18" s="7">
        <v>0</v>
      </c>
      <c r="G18" s="7">
        <v>0</v>
      </c>
      <c r="H18" s="7">
        <v>0</v>
      </c>
      <c r="I18" s="7">
        <f>J18</f>
        <v>2001.7</v>
      </c>
      <c r="J18" s="7">
        <f t="shared" ref="J18:K18" si="3">L18+N18+P18+R18</f>
        <v>2001.7</v>
      </c>
      <c r="K18" s="7">
        <f t="shared" si="3"/>
        <v>70690035.5</v>
      </c>
      <c r="L18" s="7">
        <v>0</v>
      </c>
      <c r="M18" s="7">
        <v>0</v>
      </c>
      <c r="N18" s="7">
        <v>2001.7</v>
      </c>
      <c r="O18" s="7">
        <f>N18*35315</f>
        <v>70690035.5</v>
      </c>
      <c r="P18" s="7">
        <v>0</v>
      </c>
      <c r="Q18" s="7">
        <v>0</v>
      </c>
      <c r="R18" s="7">
        <v>0</v>
      </c>
      <c r="S18" s="7">
        <v>0</v>
      </c>
    </row>
    <row r="19" spans="1:19" ht="35.25" customHeight="1" x14ac:dyDescent="0.25">
      <c r="A19" s="5">
        <v>2</v>
      </c>
      <c r="B19" s="9" t="s">
        <v>120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</row>
    <row r="20" spans="1:19" ht="33.75" customHeight="1" x14ac:dyDescent="0.25">
      <c r="A20" s="5">
        <v>3</v>
      </c>
      <c r="B20" s="9" t="s">
        <v>46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</row>
    <row r="21" spans="1:19" ht="30.75" customHeight="1" x14ac:dyDescent="0.25">
      <c r="A21" s="5">
        <v>4</v>
      </c>
      <c r="B21" s="9" t="s">
        <v>47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</row>
    <row r="22" spans="1:19" ht="33.75" customHeight="1" x14ac:dyDescent="0.25">
      <c r="A22" s="5">
        <v>5</v>
      </c>
      <c r="B22" s="9" t="s">
        <v>48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</row>
    <row r="23" spans="1:19" ht="31.5" customHeight="1" x14ac:dyDescent="0.25">
      <c r="A23" s="5">
        <v>6</v>
      </c>
      <c r="B23" s="9" t="s">
        <v>49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</row>
  </sheetData>
  <mergeCells count="23">
    <mergeCell ref="L10:S10"/>
    <mergeCell ref="E11:F12"/>
    <mergeCell ref="G11:G12"/>
    <mergeCell ref="H11:H12"/>
    <mergeCell ref="L11:M12"/>
    <mergeCell ref="N11:Q11"/>
    <mergeCell ref="R11:S12"/>
    <mergeCell ref="L1:S1"/>
    <mergeCell ref="L2:S2"/>
    <mergeCell ref="L3:S3"/>
    <mergeCell ref="A7:S7"/>
    <mergeCell ref="A9:A14"/>
    <mergeCell ref="B9:B14"/>
    <mergeCell ref="C9:C13"/>
    <mergeCell ref="D9:H9"/>
    <mergeCell ref="I9:S9"/>
    <mergeCell ref="N12:O12"/>
    <mergeCell ref="P12:Q12"/>
    <mergeCell ref="D10:D13"/>
    <mergeCell ref="E10:H10"/>
    <mergeCell ref="I10:K12"/>
    <mergeCell ref="L4:S4"/>
    <mergeCell ref="L5:S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firstPageNumber="15" orientation="landscape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zoomScale="66" zoomScaleNormal="66" workbookViewId="0">
      <selection activeCell="D17" sqref="D17"/>
    </sheetView>
  </sheetViews>
  <sheetFormatPr defaultColWidth="9.109375" defaultRowHeight="14.4" x14ac:dyDescent="0.3"/>
  <cols>
    <col min="1" max="1" width="6.44140625" style="73" customWidth="1"/>
    <col min="2" max="2" width="29.44140625" style="75" customWidth="1"/>
    <col min="3" max="3" width="12.88671875" style="73" customWidth="1"/>
    <col min="4" max="4" width="13.109375" style="73" customWidth="1"/>
    <col min="5" max="5" width="12.6640625" style="73" customWidth="1"/>
    <col min="6" max="6" width="12.5546875" style="73" customWidth="1"/>
    <col min="7" max="7" width="11.6640625" style="73" customWidth="1"/>
    <col min="8" max="9" width="12" style="73" customWidth="1"/>
    <col min="10" max="10" width="13.109375" style="73" customWidth="1"/>
    <col min="11" max="11" width="12.33203125" style="73" customWidth="1"/>
    <col min="12" max="12" width="12.5546875" style="73" customWidth="1"/>
    <col min="13" max="13" width="12.109375" style="73" customWidth="1"/>
    <col min="14" max="14" width="12.6640625" style="73" customWidth="1"/>
    <col min="15" max="15" width="13.88671875" style="73" customWidth="1"/>
    <col min="16" max="16" width="14" style="73" customWidth="1"/>
    <col min="17" max="17" width="13.33203125" style="73" customWidth="1"/>
    <col min="18" max="18" width="12" style="73" customWidth="1"/>
    <col min="19" max="16384" width="9.109375" style="73"/>
  </cols>
  <sheetData>
    <row r="1" spans="1:20" ht="27.75" customHeight="1" x14ac:dyDescent="0.35">
      <c r="A1" s="69"/>
      <c r="B1" s="69"/>
      <c r="C1" s="69"/>
      <c r="D1" s="70"/>
      <c r="E1" s="71"/>
      <c r="F1" s="71"/>
      <c r="G1" s="69"/>
      <c r="H1" s="69"/>
      <c r="I1" s="69"/>
      <c r="J1" s="69"/>
      <c r="K1" s="69"/>
      <c r="L1" s="28"/>
      <c r="M1" s="65"/>
      <c r="N1" s="100"/>
      <c r="O1" s="101"/>
      <c r="P1" s="101"/>
      <c r="Q1" s="100"/>
      <c r="R1" s="102" t="s">
        <v>99</v>
      </c>
      <c r="S1" s="72"/>
    </row>
    <row r="2" spans="1:20" ht="24.75" customHeight="1" x14ac:dyDescent="0.3">
      <c r="A2" s="69"/>
      <c r="B2" s="69"/>
      <c r="C2" s="69"/>
      <c r="D2" s="70"/>
      <c r="E2" s="71"/>
      <c r="F2" s="71"/>
      <c r="G2" s="69"/>
      <c r="H2" s="69"/>
      <c r="I2" s="69"/>
      <c r="J2" s="69"/>
      <c r="K2" s="125" t="s">
        <v>122</v>
      </c>
      <c r="L2" s="125"/>
      <c r="M2" s="125"/>
      <c r="N2" s="125"/>
      <c r="O2" s="125"/>
      <c r="P2" s="125"/>
      <c r="Q2" s="125"/>
      <c r="R2" s="125"/>
      <c r="S2" s="74"/>
      <c r="T2" s="69"/>
    </row>
    <row r="3" spans="1:20" ht="26.25" customHeight="1" x14ac:dyDescent="0.3">
      <c r="K3" s="125" t="s">
        <v>128</v>
      </c>
      <c r="L3" s="125"/>
      <c r="M3" s="125"/>
      <c r="N3" s="125"/>
      <c r="O3" s="125"/>
      <c r="P3" s="125"/>
      <c r="Q3" s="125"/>
      <c r="R3" s="125"/>
      <c r="T3" s="74"/>
    </row>
    <row r="4" spans="1:20" ht="22.5" customHeight="1" x14ac:dyDescent="0.3">
      <c r="K4" s="125" t="s">
        <v>127</v>
      </c>
      <c r="L4" s="125"/>
      <c r="M4" s="125"/>
      <c r="N4" s="125"/>
      <c r="O4" s="125"/>
      <c r="P4" s="125"/>
      <c r="Q4" s="125"/>
      <c r="R4" s="125"/>
    </row>
    <row r="5" spans="1:20" ht="22.5" customHeight="1" x14ac:dyDescent="0.3">
      <c r="K5" s="126" t="s">
        <v>126</v>
      </c>
      <c r="L5" s="126"/>
      <c r="M5" s="126"/>
      <c r="N5" s="126"/>
      <c r="O5" s="126"/>
      <c r="P5" s="126"/>
      <c r="Q5" s="126"/>
      <c r="R5" s="126"/>
    </row>
    <row r="6" spans="1:20" ht="22.5" customHeight="1" x14ac:dyDescent="0.3">
      <c r="K6" s="109"/>
      <c r="L6" s="109"/>
      <c r="M6" s="109"/>
      <c r="N6" s="109"/>
      <c r="O6" s="109"/>
      <c r="P6" s="109"/>
      <c r="Q6" s="109"/>
      <c r="R6" s="109"/>
    </row>
    <row r="7" spans="1:20" ht="30" customHeight="1" x14ac:dyDescent="0.3">
      <c r="A7" s="134" t="s">
        <v>74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</row>
    <row r="9" spans="1:20" ht="43.5" customHeight="1" x14ac:dyDescent="0.3">
      <c r="A9" s="132" t="s">
        <v>27</v>
      </c>
      <c r="B9" s="133" t="s">
        <v>28</v>
      </c>
      <c r="C9" s="132" t="s">
        <v>73</v>
      </c>
      <c r="D9" s="132"/>
      <c r="E9" s="132"/>
      <c r="F9" s="132"/>
      <c r="G9" s="132"/>
      <c r="H9" s="132"/>
      <c r="I9" s="132"/>
      <c r="J9" s="132"/>
      <c r="K9" s="132" t="s">
        <v>101</v>
      </c>
      <c r="L9" s="132"/>
      <c r="M9" s="132"/>
      <c r="N9" s="132"/>
      <c r="O9" s="132"/>
      <c r="P9" s="132"/>
      <c r="Q9" s="132"/>
      <c r="R9" s="132"/>
    </row>
    <row r="10" spans="1:20" ht="42" customHeight="1" x14ac:dyDescent="0.3">
      <c r="A10" s="132"/>
      <c r="B10" s="133"/>
      <c r="C10" s="84" t="s">
        <v>109</v>
      </c>
      <c r="D10" s="84" t="s">
        <v>110</v>
      </c>
      <c r="E10" s="84" t="s">
        <v>111</v>
      </c>
      <c r="F10" s="84" t="s">
        <v>112</v>
      </c>
      <c r="G10" s="84" t="s">
        <v>113</v>
      </c>
      <c r="H10" s="84" t="s">
        <v>114</v>
      </c>
      <c r="I10" s="84" t="s">
        <v>115</v>
      </c>
      <c r="J10" s="84" t="s">
        <v>53</v>
      </c>
      <c r="K10" s="84" t="s">
        <v>109</v>
      </c>
      <c r="L10" s="84" t="s">
        <v>110</v>
      </c>
      <c r="M10" s="84" t="s">
        <v>111</v>
      </c>
      <c r="N10" s="84" t="s">
        <v>112</v>
      </c>
      <c r="O10" s="84" t="s">
        <v>113</v>
      </c>
      <c r="P10" s="84" t="s">
        <v>114</v>
      </c>
      <c r="Q10" s="84" t="s">
        <v>115</v>
      </c>
      <c r="R10" s="84" t="s">
        <v>53</v>
      </c>
    </row>
    <row r="11" spans="1:20" ht="36" customHeight="1" x14ac:dyDescent="0.3">
      <c r="A11" s="132"/>
      <c r="B11" s="133"/>
      <c r="C11" s="85" t="s">
        <v>25</v>
      </c>
      <c r="D11" s="85" t="s">
        <v>25</v>
      </c>
      <c r="E11" s="85" t="s">
        <v>25</v>
      </c>
      <c r="F11" s="85" t="s">
        <v>25</v>
      </c>
      <c r="G11" s="85" t="s">
        <v>25</v>
      </c>
      <c r="H11" s="85" t="s">
        <v>25</v>
      </c>
      <c r="I11" s="85" t="s">
        <v>25</v>
      </c>
      <c r="J11" s="85" t="s">
        <v>25</v>
      </c>
      <c r="K11" s="85" t="s">
        <v>59</v>
      </c>
      <c r="L11" s="85" t="s">
        <v>59</v>
      </c>
      <c r="M11" s="85" t="s">
        <v>59</v>
      </c>
      <c r="N11" s="85" t="s">
        <v>59</v>
      </c>
      <c r="O11" s="85" t="s">
        <v>59</v>
      </c>
      <c r="P11" s="85" t="s">
        <v>59</v>
      </c>
      <c r="Q11" s="85" t="s">
        <v>59</v>
      </c>
      <c r="R11" s="85" t="s">
        <v>59</v>
      </c>
    </row>
    <row r="12" spans="1:20" ht="18.75" customHeight="1" x14ac:dyDescent="0.3">
      <c r="A12" s="86">
        <v>1</v>
      </c>
      <c r="B12" s="86">
        <v>2</v>
      </c>
      <c r="C12" s="86">
        <v>3</v>
      </c>
      <c r="D12" s="86">
        <v>4</v>
      </c>
      <c r="E12" s="86">
        <v>5</v>
      </c>
      <c r="F12" s="86">
        <v>6</v>
      </c>
      <c r="G12" s="86">
        <v>7</v>
      </c>
      <c r="H12" s="86">
        <v>8</v>
      </c>
      <c r="I12" s="86">
        <v>9</v>
      </c>
      <c r="J12" s="86">
        <v>10</v>
      </c>
      <c r="K12" s="86">
        <v>11</v>
      </c>
      <c r="L12" s="86">
        <v>12</v>
      </c>
      <c r="M12" s="86">
        <v>13</v>
      </c>
      <c r="N12" s="86">
        <v>14</v>
      </c>
      <c r="O12" s="86">
        <v>15</v>
      </c>
      <c r="P12" s="86">
        <v>16</v>
      </c>
      <c r="Q12" s="86">
        <v>17</v>
      </c>
      <c r="R12" s="86">
        <v>18</v>
      </c>
    </row>
    <row r="13" spans="1:20" ht="88.5" customHeight="1" x14ac:dyDescent="0.3">
      <c r="A13" s="87"/>
      <c r="B13" s="88" t="s">
        <v>116</v>
      </c>
      <c r="C13" s="89">
        <f>C14</f>
        <v>300.2</v>
      </c>
      <c r="D13" s="89">
        <f t="shared" ref="D13:R13" si="0">D14</f>
        <v>1701.5</v>
      </c>
      <c r="E13" s="89">
        <f t="shared" si="0"/>
        <v>0</v>
      </c>
      <c r="F13" s="89">
        <f t="shared" si="0"/>
        <v>0</v>
      </c>
      <c r="G13" s="89">
        <f t="shared" si="0"/>
        <v>0</v>
      </c>
      <c r="H13" s="89">
        <f t="shared" si="0"/>
        <v>0</v>
      </c>
      <c r="I13" s="89">
        <f t="shared" si="0"/>
        <v>0</v>
      </c>
      <c r="J13" s="89">
        <f t="shared" si="0"/>
        <v>2001.7</v>
      </c>
      <c r="K13" s="89">
        <f t="shared" si="0"/>
        <v>11</v>
      </c>
      <c r="L13" s="89">
        <f t="shared" si="0"/>
        <v>64</v>
      </c>
      <c r="M13" s="89">
        <f t="shared" si="0"/>
        <v>0</v>
      </c>
      <c r="N13" s="89">
        <f t="shared" si="0"/>
        <v>0</v>
      </c>
      <c r="O13" s="89">
        <f t="shared" si="0"/>
        <v>0</v>
      </c>
      <c r="P13" s="89">
        <f t="shared" si="0"/>
        <v>0</v>
      </c>
      <c r="Q13" s="89">
        <f t="shared" si="0"/>
        <v>0</v>
      </c>
      <c r="R13" s="89">
        <f t="shared" si="0"/>
        <v>75</v>
      </c>
    </row>
    <row r="14" spans="1:20" ht="122.25" customHeight="1" x14ac:dyDescent="0.3">
      <c r="A14" s="86"/>
      <c r="B14" s="88" t="s">
        <v>121</v>
      </c>
      <c r="C14" s="89">
        <f t="shared" ref="C14:R14" si="1">SUM(C15,C17,C18,C19,C20,C21)</f>
        <v>300.2</v>
      </c>
      <c r="D14" s="89">
        <f t="shared" si="1"/>
        <v>1701.5</v>
      </c>
      <c r="E14" s="89">
        <f t="shared" si="1"/>
        <v>0</v>
      </c>
      <c r="F14" s="91">
        <f t="shared" si="1"/>
        <v>0</v>
      </c>
      <c r="G14" s="91">
        <f t="shared" si="1"/>
        <v>0</v>
      </c>
      <c r="H14" s="91">
        <f t="shared" si="1"/>
        <v>0</v>
      </c>
      <c r="I14" s="91">
        <f t="shared" si="1"/>
        <v>0</v>
      </c>
      <c r="J14" s="91">
        <f t="shared" si="1"/>
        <v>2001.7</v>
      </c>
      <c r="K14" s="90">
        <f t="shared" si="1"/>
        <v>11</v>
      </c>
      <c r="L14" s="90">
        <f t="shared" si="1"/>
        <v>64</v>
      </c>
      <c r="M14" s="90">
        <f t="shared" si="1"/>
        <v>0</v>
      </c>
      <c r="N14" s="90">
        <f t="shared" si="1"/>
        <v>0</v>
      </c>
      <c r="O14" s="90">
        <f t="shared" si="1"/>
        <v>0</v>
      </c>
      <c r="P14" s="92">
        <f t="shared" si="1"/>
        <v>0</v>
      </c>
      <c r="Q14" s="92">
        <f t="shared" si="1"/>
        <v>0</v>
      </c>
      <c r="R14" s="93">
        <f t="shared" si="1"/>
        <v>75</v>
      </c>
    </row>
    <row r="15" spans="1:20" ht="48.75" customHeight="1" x14ac:dyDescent="0.3">
      <c r="A15" s="86"/>
      <c r="B15" s="88" t="s">
        <v>102</v>
      </c>
      <c r="C15" s="89">
        <f t="shared" ref="C15:I15" si="2">IF(COUNTIF(C16:C16,"&lt;&gt;x")&gt;0,SUM(C16:C16),"x")</f>
        <v>300.2</v>
      </c>
      <c r="D15" s="89">
        <f t="shared" si="2"/>
        <v>1701.5</v>
      </c>
      <c r="E15" s="89" t="str">
        <f t="shared" si="2"/>
        <v>x</v>
      </c>
      <c r="F15" s="89" t="str">
        <f t="shared" si="2"/>
        <v>x</v>
      </c>
      <c r="G15" s="89" t="str">
        <f t="shared" si="2"/>
        <v>x</v>
      </c>
      <c r="H15" s="89" t="str">
        <f t="shared" si="2"/>
        <v>x</v>
      </c>
      <c r="I15" s="89" t="str">
        <f t="shared" si="2"/>
        <v>x</v>
      </c>
      <c r="J15" s="91">
        <f>SUM(J16:J16)</f>
        <v>2001.7</v>
      </c>
      <c r="K15" s="94">
        <f t="shared" ref="K15:Q15" si="3">IF(COUNTIF(K16:K16,"&lt;&gt;x")&gt;0,SUM(K16:K16),"x")</f>
        <v>11</v>
      </c>
      <c r="L15" s="94">
        <f t="shared" si="3"/>
        <v>64</v>
      </c>
      <c r="M15" s="94" t="str">
        <f t="shared" si="3"/>
        <v>x</v>
      </c>
      <c r="N15" s="94" t="str">
        <f t="shared" si="3"/>
        <v>x</v>
      </c>
      <c r="O15" s="94" t="str">
        <f t="shared" si="3"/>
        <v>x</v>
      </c>
      <c r="P15" s="94" t="str">
        <f t="shared" si="3"/>
        <v>x</v>
      </c>
      <c r="Q15" s="94" t="str">
        <f t="shared" si="3"/>
        <v>x</v>
      </c>
      <c r="R15" s="95">
        <f>SUM(R16:R16)</f>
        <v>75</v>
      </c>
    </row>
    <row r="16" spans="1:20" ht="99" customHeight="1" x14ac:dyDescent="0.3">
      <c r="A16" s="86">
        <v>1</v>
      </c>
      <c r="B16" s="80" t="s">
        <v>8</v>
      </c>
      <c r="C16" s="96">
        <v>300.2</v>
      </c>
      <c r="D16" s="96">
        <v>1701.5</v>
      </c>
      <c r="E16" s="96" t="s">
        <v>103</v>
      </c>
      <c r="F16" s="97" t="s">
        <v>103</v>
      </c>
      <c r="G16" s="97" t="s">
        <v>103</v>
      </c>
      <c r="H16" s="97" t="s">
        <v>103</v>
      </c>
      <c r="I16" s="97" t="s">
        <v>103</v>
      </c>
      <c r="J16" s="91">
        <f>SUM(C16:I16)</f>
        <v>2001.7</v>
      </c>
      <c r="K16" s="98">
        <v>11</v>
      </c>
      <c r="L16" s="98">
        <v>64</v>
      </c>
      <c r="M16" s="98" t="s">
        <v>103</v>
      </c>
      <c r="N16" s="98" t="s">
        <v>103</v>
      </c>
      <c r="O16" s="98" t="s">
        <v>103</v>
      </c>
      <c r="P16" s="99" t="s">
        <v>103</v>
      </c>
      <c r="Q16" s="99" t="s">
        <v>103</v>
      </c>
      <c r="R16" s="95">
        <f>SUM(K16:Q16)</f>
        <v>75</v>
      </c>
    </row>
    <row r="17" spans="1:18" ht="48.75" customHeight="1" x14ac:dyDescent="0.3">
      <c r="A17" s="86"/>
      <c r="B17" s="88" t="s">
        <v>104</v>
      </c>
      <c r="C17" s="89">
        <v>0</v>
      </c>
      <c r="D17" s="89">
        <v>0</v>
      </c>
      <c r="E17" s="96">
        <v>0</v>
      </c>
      <c r="F17" s="97">
        <v>0</v>
      </c>
      <c r="G17" s="97">
        <v>0</v>
      </c>
      <c r="H17" s="97">
        <v>0</v>
      </c>
      <c r="I17" s="97">
        <v>0</v>
      </c>
      <c r="J17" s="96">
        <v>0</v>
      </c>
      <c r="K17" s="97">
        <v>0</v>
      </c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</row>
    <row r="18" spans="1:18" ht="49.5" customHeight="1" x14ac:dyDescent="0.3">
      <c r="A18" s="86"/>
      <c r="B18" s="88" t="s">
        <v>105</v>
      </c>
      <c r="C18" s="89">
        <v>0</v>
      </c>
      <c r="D18" s="89">
        <v>0</v>
      </c>
      <c r="E18" s="96">
        <v>0</v>
      </c>
      <c r="F18" s="97">
        <v>0</v>
      </c>
      <c r="G18" s="97">
        <v>0</v>
      </c>
      <c r="H18" s="97">
        <v>0</v>
      </c>
      <c r="I18" s="97">
        <v>0</v>
      </c>
      <c r="J18" s="96">
        <v>0</v>
      </c>
      <c r="K18" s="97">
        <v>0</v>
      </c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</row>
    <row r="19" spans="1:18" ht="49.5" customHeight="1" x14ac:dyDescent="0.3">
      <c r="A19" s="86"/>
      <c r="B19" s="88" t="s">
        <v>106</v>
      </c>
      <c r="C19" s="89">
        <v>0</v>
      </c>
      <c r="D19" s="89">
        <v>0</v>
      </c>
      <c r="E19" s="96">
        <v>0</v>
      </c>
      <c r="F19" s="97">
        <v>0</v>
      </c>
      <c r="G19" s="97">
        <v>0</v>
      </c>
      <c r="H19" s="97">
        <v>0</v>
      </c>
      <c r="I19" s="97">
        <v>0</v>
      </c>
      <c r="J19" s="96">
        <v>0</v>
      </c>
      <c r="K19" s="97">
        <v>0</v>
      </c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</row>
    <row r="20" spans="1:18" ht="49.5" customHeight="1" x14ac:dyDescent="0.3">
      <c r="A20" s="86"/>
      <c r="B20" s="88" t="s">
        <v>107</v>
      </c>
      <c r="C20" s="89">
        <v>0</v>
      </c>
      <c r="D20" s="89">
        <v>0</v>
      </c>
      <c r="E20" s="96">
        <v>0</v>
      </c>
      <c r="F20" s="97">
        <v>0</v>
      </c>
      <c r="G20" s="97">
        <v>0</v>
      </c>
      <c r="H20" s="97">
        <v>0</v>
      </c>
      <c r="I20" s="97">
        <v>0</v>
      </c>
      <c r="J20" s="96">
        <v>0</v>
      </c>
      <c r="K20" s="97">
        <v>0</v>
      </c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</row>
    <row r="21" spans="1:18" ht="49.5" customHeight="1" x14ac:dyDescent="0.3">
      <c r="A21" s="86"/>
      <c r="B21" s="88" t="s">
        <v>108</v>
      </c>
      <c r="C21" s="89">
        <v>0</v>
      </c>
      <c r="D21" s="89">
        <v>0</v>
      </c>
      <c r="E21" s="96">
        <v>0</v>
      </c>
      <c r="F21" s="97">
        <v>0</v>
      </c>
      <c r="G21" s="97">
        <v>0</v>
      </c>
      <c r="H21" s="97">
        <v>0</v>
      </c>
      <c r="I21" s="97">
        <v>0</v>
      </c>
      <c r="J21" s="96">
        <v>0</v>
      </c>
      <c r="K21" s="97">
        <v>0</v>
      </c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</row>
    <row r="22" spans="1:18" ht="27.75" customHeight="1" x14ac:dyDescent="0.3">
      <c r="A22" s="70"/>
      <c r="B22" s="81"/>
      <c r="C22" s="81"/>
      <c r="D22" s="81"/>
      <c r="E22" s="81"/>
      <c r="F22" s="81"/>
      <c r="G22" s="81"/>
      <c r="H22" s="81"/>
      <c r="I22" s="81"/>
      <c r="J22" s="76"/>
      <c r="N22" s="71"/>
      <c r="O22" s="71"/>
      <c r="P22" s="70"/>
      <c r="Q22" s="70"/>
      <c r="R22" s="70"/>
    </row>
    <row r="23" spans="1:18" ht="15" customHeight="1" x14ac:dyDescent="0.3">
      <c r="A23" s="81"/>
      <c r="B23" s="81"/>
      <c r="C23" s="81"/>
      <c r="D23" s="81"/>
      <c r="E23" s="81"/>
      <c r="F23" s="81"/>
      <c r="G23" s="81"/>
      <c r="H23" s="81"/>
      <c r="I23" s="81"/>
      <c r="J23" s="76"/>
      <c r="K23" s="82"/>
      <c r="L23" s="82"/>
      <c r="N23" s="71"/>
      <c r="O23" s="71"/>
      <c r="P23" s="70"/>
      <c r="Q23" s="75"/>
      <c r="R23" s="75"/>
    </row>
    <row r="24" spans="1:18" ht="15" customHeight="1" x14ac:dyDescent="0.3">
      <c r="A24" s="77"/>
      <c r="B24" s="77"/>
      <c r="C24" s="77"/>
      <c r="D24" s="77"/>
      <c r="E24" s="77"/>
      <c r="F24" s="77"/>
      <c r="G24" s="77"/>
      <c r="H24" s="77"/>
      <c r="I24" s="77"/>
      <c r="J24" s="76"/>
      <c r="K24" s="78"/>
      <c r="L24" s="78"/>
      <c r="N24" s="69"/>
      <c r="O24" s="69"/>
      <c r="P24" s="69"/>
      <c r="Q24" s="69"/>
      <c r="R24" s="69"/>
    </row>
    <row r="25" spans="1:18" ht="15" customHeight="1" x14ac:dyDescent="0.3">
      <c r="A25" s="77"/>
      <c r="B25" s="77"/>
      <c r="C25" s="77"/>
      <c r="D25" s="77"/>
      <c r="E25" s="77"/>
      <c r="F25" s="77"/>
      <c r="G25" s="77"/>
      <c r="H25" s="77"/>
      <c r="I25" s="77"/>
      <c r="J25" s="76"/>
      <c r="K25" s="78"/>
      <c r="L25" s="78"/>
      <c r="N25" s="69"/>
      <c r="O25" s="69"/>
      <c r="P25" s="69"/>
      <c r="Q25" s="69"/>
      <c r="R25" s="69"/>
    </row>
    <row r="26" spans="1:18" ht="15" customHeight="1" x14ac:dyDescent="0.3">
      <c r="A26" s="77"/>
      <c r="B26" s="77"/>
      <c r="C26" s="77"/>
      <c r="D26" s="77"/>
      <c r="E26" s="77"/>
      <c r="F26" s="77"/>
      <c r="G26" s="77"/>
      <c r="H26" s="77"/>
      <c r="I26" s="77"/>
      <c r="J26" s="76"/>
      <c r="K26" s="78"/>
      <c r="L26" s="78"/>
      <c r="M26" s="79"/>
      <c r="N26" s="83"/>
      <c r="O26" s="83"/>
      <c r="P26" s="83"/>
      <c r="Q26" s="83"/>
      <c r="R26" s="83"/>
    </row>
    <row r="27" spans="1:18" ht="15" customHeight="1" x14ac:dyDescent="0.3">
      <c r="A27" s="77"/>
      <c r="B27" s="77"/>
      <c r="C27" s="77"/>
      <c r="D27" s="77"/>
      <c r="E27" s="77"/>
      <c r="F27" s="77"/>
      <c r="G27" s="77"/>
      <c r="H27" s="77"/>
      <c r="I27" s="77"/>
      <c r="J27" s="76"/>
      <c r="K27" s="78"/>
      <c r="L27" s="78"/>
      <c r="M27" s="79"/>
      <c r="N27" s="83"/>
      <c r="O27" s="83"/>
      <c r="P27" s="83"/>
      <c r="Q27" s="79"/>
      <c r="R27" s="79"/>
    </row>
  </sheetData>
  <sheetProtection formatCells="0" formatColumns="0" formatRows="0" insertColumns="0" insertRows="0" insertHyperlinks="0" deleteColumns="0" deleteRows="0" sort="0" autoFilter="0" pivotTables="0"/>
  <mergeCells count="9">
    <mergeCell ref="K2:R2"/>
    <mergeCell ref="K3:R3"/>
    <mergeCell ref="K4:R4"/>
    <mergeCell ref="K5:R5"/>
    <mergeCell ref="A9:A11"/>
    <mergeCell ref="B9:B11"/>
    <mergeCell ref="C9:J9"/>
    <mergeCell ref="K9:R9"/>
    <mergeCell ref="A7:R7"/>
  </mergeCells>
  <printOptions horizontalCentered="1" verticalCentered="1"/>
  <pageMargins left="0.31496062992125984" right="0.31496062992125984" top="1.1417322834645669" bottom="0.35433070866141736" header="0.51181102362204722" footer="0"/>
  <pageSetup paperSize="9" scale="52" firstPageNumber="20" fitToWidth="0" orientation="landscape" useFirstPageNumber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tabSelected="1" view="pageBreakPreview" zoomScale="60" zoomScaleNormal="75" workbookViewId="0">
      <selection activeCell="C16" sqref="C16"/>
    </sheetView>
  </sheetViews>
  <sheetFormatPr defaultColWidth="9.109375" defaultRowHeight="13.2" x14ac:dyDescent="0.25"/>
  <cols>
    <col min="1" max="1" width="5.88671875" style="1" customWidth="1"/>
    <col min="2" max="2" width="33.44140625" style="1" customWidth="1"/>
    <col min="3" max="3" width="9.33203125" style="1" bestFit="1" customWidth="1"/>
    <col min="4" max="4" width="8.5546875" style="1" customWidth="1"/>
    <col min="5" max="5" width="8.33203125" style="1" customWidth="1"/>
    <col min="6" max="6" width="13.44140625" style="1" customWidth="1"/>
    <col min="7" max="7" width="11.88671875" style="1" customWidth="1"/>
    <col min="8" max="8" width="13.88671875" style="1" customWidth="1"/>
    <col min="9" max="9" width="12.44140625" style="1" customWidth="1"/>
    <col min="10" max="10" width="13.109375" style="1" customWidth="1"/>
    <col min="11" max="11" width="13.6640625" style="1" customWidth="1"/>
    <col min="12" max="12" width="13.44140625" style="1" customWidth="1"/>
    <col min="13" max="13" width="13.109375" style="1" customWidth="1"/>
    <col min="14" max="14" width="14.33203125" style="1" customWidth="1"/>
    <col min="15" max="15" width="12.109375" style="1" customWidth="1"/>
    <col min="16" max="16" width="29.6640625" style="1" customWidth="1"/>
    <col min="17" max="16384" width="9.109375" style="1"/>
  </cols>
  <sheetData>
    <row r="1" spans="1:16" ht="15.6" x14ac:dyDescent="0.25">
      <c r="A1" s="34"/>
      <c r="H1" s="125" t="s">
        <v>100</v>
      </c>
      <c r="I1" s="125"/>
      <c r="J1" s="125"/>
      <c r="K1" s="125"/>
      <c r="L1" s="125"/>
      <c r="M1" s="125"/>
      <c r="N1" s="125"/>
      <c r="O1" s="125"/>
    </row>
    <row r="2" spans="1:16" ht="15.6" x14ac:dyDescent="0.25">
      <c r="A2" s="34"/>
      <c r="H2" s="125" t="s">
        <v>122</v>
      </c>
      <c r="I2" s="125"/>
      <c r="J2" s="125"/>
      <c r="K2" s="125"/>
      <c r="L2" s="125"/>
      <c r="M2" s="125"/>
      <c r="N2" s="125"/>
      <c r="O2" s="125"/>
    </row>
    <row r="3" spans="1:16" ht="15.6" x14ac:dyDescent="0.25">
      <c r="A3" s="34"/>
      <c r="H3" s="125" t="s">
        <v>128</v>
      </c>
      <c r="I3" s="125"/>
      <c r="J3" s="125"/>
      <c r="K3" s="125"/>
      <c r="L3" s="125"/>
      <c r="M3" s="125"/>
      <c r="N3" s="125"/>
      <c r="O3" s="125"/>
    </row>
    <row r="4" spans="1:16" ht="15.6" x14ac:dyDescent="0.25">
      <c r="A4" s="34"/>
      <c r="H4" s="125" t="s">
        <v>127</v>
      </c>
      <c r="I4" s="125"/>
      <c r="J4" s="125"/>
      <c r="K4" s="125"/>
      <c r="L4" s="125"/>
      <c r="M4" s="125"/>
      <c r="N4" s="125"/>
      <c r="O4" s="125"/>
    </row>
    <row r="5" spans="1:16" ht="15.6" x14ac:dyDescent="0.3">
      <c r="A5" s="34"/>
      <c r="H5" s="126" t="s">
        <v>126</v>
      </c>
      <c r="I5" s="126"/>
      <c r="J5" s="126"/>
      <c r="K5" s="126"/>
      <c r="L5" s="126"/>
      <c r="M5" s="126"/>
      <c r="N5" s="126"/>
      <c r="O5" s="126"/>
    </row>
    <row r="6" spans="1:16" ht="19.5" customHeight="1" x14ac:dyDescent="0.25">
      <c r="M6" s="138"/>
      <c r="N6" s="139"/>
      <c r="O6" s="139"/>
      <c r="P6" s="107">
        <v>43544</v>
      </c>
    </row>
    <row r="7" spans="1:16" ht="18" x14ac:dyDescent="0.25">
      <c r="A7" s="140" t="s">
        <v>93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</row>
    <row r="9" spans="1:16" ht="113.25" customHeight="1" x14ac:dyDescent="0.25">
      <c r="A9" s="5" t="s">
        <v>27</v>
      </c>
      <c r="B9" s="33" t="s">
        <v>75</v>
      </c>
      <c r="C9" s="39" t="s">
        <v>76</v>
      </c>
      <c r="D9" s="39" t="s">
        <v>77</v>
      </c>
      <c r="E9" s="39" t="s">
        <v>78</v>
      </c>
      <c r="F9" s="39" t="s">
        <v>79</v>
      </c>
      <c r="G9" s="39" t="s">
        <v>80</v>
      </c>
      <c r="H9" s="63" t="s">
        <v>81</v>
      </c>
      <c r="I9" s="63" t="s">
        <v>82</v>
      </c>
      <c r="J9" s="63" t="s">
        <v>83</v>
      </c>
      <c r="K9" s="63" t="s">
        <v>84</v>
      </c>
      <c r="L9" s="63" t="s">
        <v>85</v>
      </c>
      <c r="M9" s="63" t="s">
        <v>86</v>
      </c>
      <c r="N9" s="63" t="s">
        <v>87</v>
      </c>
      <c r="O9" s="63" t="s">
        <v>88</v>
      </c>
    </row>
    <row r="10" spans="1:16" x14ac:dyDescent="0.2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15</v>
      </c>
    </row>
    <row r="11" spans="1:16" ht="27.75" customHeight="1" x14ac:dyDescent="0.25">
      <c r="A11" s="135" t="s">
        <v>95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7"/>
    </row>
    <row r="12" spans="1:16" ht="71.25" customHeight="1" x14ac:dyDescent="0.25">
      <c r="A12" s="37">
        <v>1</v>
      </c>
      <c r="B12" s="36" t="s">
        <v>8</v>
      </c>
      <c r="C12" s="8">
        <f>SUM(C13:C16)</f>
        <v>2001.7</v>
      </c>
      <c r="D12" s="40">
        <f t="shared" ref="D12" si="0">SUM(D13:D16)</f>
        <v>59</v>
      </c>
      <c r="E12" s="40">
        <f t="shared" ref="E12" si="1">SUM(E13:E16)</f>
        <v>75</v>
      </c>
      <c r="F12" s="8">
        <f>SUM(F13:F16)</f>
        <v>2001.7</v>
      </c>
      <c r="G12" s="62">
        <v>76455</v>
      </c>
      <c r="H12" s="62">
        <v>43632</v>
      </c>
      <c r="I12" s="62">
        <v>43632</v>
      </c>
      <c r="J12" s="62">
        <v>43634</v>
      </c>
      <c r="K12" s="62">
        <v>43673</v>
      </c>
      <c r="L12" s="62">
        <v>43703</v>
      </c>
      <c r="M12" s="62">
        <v>44037</v>
      </c>
      <c r="N12" s="62">
        <v>44048</v>
      </c>
      <c r="O12" s="62">
        <v>44098</v>
      </c>
    </row>
    <row r="13" spans="1:16" ht="42" customHeight="1" x14ac:dyDescent="0.25">
      <c r="A13" s="38"/>
      <c r="B13" s="6" t="s">
        <v>89</v>
      </c>
      <c r="C13" s="7">
        <v>0</v>
      </c>
      <c r="D13" s="5">
        <v>0</v>
      </c>
      <c r="E13" s="5">
        <v>0</v>
      </c>
      <c r="F13" s="7">
        <f>C13</f>
        <v>0</v>
      </c>
      <c r="G13" s="35"/>
      <c r="H13" s="35"/>
      <c r="I13" s="35"/>
      <c r="J13" s="35"/>
      <c r="K13" s="35"/>
      <c r="L13" s="35"/>
      <c r="M13" s="35"/>
      <c r="N13" s="35"/>
      <c r="O13" s="35"/>
    </row>
    <row r="14" spans="1:16" ht="56.25" customHeight="1" x14ac:dyDescent="0.25">
      <c r="A14" s="38"/>
      <c r="B14" s="6" t="s">
        <v>90</v>
      </c>
      <c r="C14" s="7">
        <v>0</v>
      </c>
      <c r="D14" s="5">
        <v>0</v>
      </c>
      <c r="E14" s="5">
        <v>0</v>
      </c>
      <c r="F14" s="7">
        <f t="shared" ref="F14:F16" si="2">C14</f>
        <v>0</v>
      </c>
      <c r="G14" s="35"/>
      <c r="H14" s="35"/>
      <c r="I14" s="35"/>
      <c r="J14" s="35"/>
      <c r="K14" s="35"/>
      <c r="L14" s="35"/>
      <c r="M14" s="35"/>
      <c r="N14" s="35"/>
      <c r="O14" s="35"/>
    </row>
    <row r="15" spans="1:16" ht="56.25" customHeight="1" x14ac:dyDescent="0.25">
      <c r="A15" s="38"/>
      <c r="B15" s="6" t="s">
        <v>91</v>
      </c>
      <c r="C15" s="7">
        <v>2001.7</v>
      </c>
      <c r="D15" s="5">
        <v>59</v>
      </c>
      <c r="E15" s="5">
        <v>75</v>
      </c>
      <c r="F15" s="7">
        <f t="shared" si="2"/>
        <v>2001.7</v>
      </c>
      <c r="G15" s="62">
        <v>76455</v>
      </c>
      <c r="H15" s="62">
        <v>43632</v>
      </c>
      <c r="I15" s="62">
        <v>43632</v>
      </c>
      <c r="J15" s="62">
        <v>43634</v>
      </c>
      <c r="K15" s="62">
        <v>43673</v>
      </c>
      <c r="L15" s="62">
        <v>43703</v>
      </c>
      <c r="M15" s="62">
        <v>44037</v>
      </c>
      <c r="N15" s="62">
        <v>44048</v>
      </c>
      <c r="O15" s="62">
        <v>44098</v>
      </c>
    </row>
    <row r="16" spans="1:16" ht="39.75" customHeight="1" x14ac:dyDescent="0.25">
      <c r="A16" s="38"/>
      <c r="B16" s="6" t="s">
        <v>92</v>
      </c>
      <c r="C16" s="7">
        <v>0</v>
      </c>
      <c r="D16" s="5">
        <v>0</v>
      </c>
      <c r="E16" s="5">
        <v>0</v>
      </c>
      <c r="F16" s="7">
        <f t="shared" si="2"/>
        <v>0</v>
      </c>
      <c r="G16" s="35"/>
      <c r="H16" s="35"/>
      <c r="I16" s="35"/>
      <c r="J16" s="35"/>
      <c r="K16" s="35"/>
      <c r="L16" s="35"/>
      <c r="M16" s="35"/>
      <c r="N16" s="35"/>
      <c r="O16" s="35"/>
    </row>
    <row r="17" ht="77.25" customHeight="1" x14ac:dyDescent="0.25"/>
    <row r="18" ht="42" customHeight="1" x14ac:dyDescent="0.25"/>
    <row r="19" ht="55.5" customHeight="1" x14ac:dyDescent="0.25"/>
    <row r="20" ht="57.75" customHeight="1" x14ac:dyDescent="0.25"/>
    <row r="21" ht="41.25" customHeight="1" x14ac:dyDescent="0.25"/>
  </sheetData>
  <mergeCells count="8">
    <mergeCell ref="A11:O11"/>
    <mergeCell ref="M6:O6"/>
    <mergeCell ref="H5:O5"/>
    <mergeCell ref="A7:O7"/>
    <mergeCell ref="H1:O1"/>
    <mergeCell ref="H2:O2"/>
    <mergeCell ref="H3:O3"/>
    <mergeCell ref="H4:O4"/>
  </mergeCells>
  <pageMargins left="0" right="0" top="1.1417322834645669" bottom="0.74803149606299213" header="0.51181102362204722" footer="0.31496062992125984"/>
  <pageSetup paperSize="9" scale="72" firstPageNumber="26" fitToWidth="0" orientation="landscape" useFirstPageNumber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0:K31"/>
  <sheetViews>
    <sheetView workbookViewId="0">
      <selection activeCell="J35" sqref="J35"/>
    </sheetView>
  </sheetViews>
  <sheetFormatPr defaultColWidth="9.109375" defaultRowHeight="14.4" x14ac:dyDescent="0.3"/>
  <cols>
    <col min="1" max="16384" width="9.109375" style="28"/>
  </cols>
  <sheetData>
    <row r="30" spans="2:11" ht="15.6" x14ac:dyDescent="0.3">
      <c r="B30" s="29" t="s">
        <v>70</v>
      </c>
      <c r="C30" s="30"/>
      <c r="D30" s="30"/>
      <c r="E30" s="30"/>
      <c r="F30" s="30"/>
      <c r="G30" s="30"/>
      <c r="H30" s="30"/>
    </row>
    <row r="31" spans="2:11" ht="15.6" x14ac:dyDescent="0.3">
      <c r="B31" s="29" t="s">
        <v>71</v>
      </c>
      <c r="C31" s="30"/>
      <c r="D31" s="30"/>
      <c r="E31" s="30"/>
      <c r="F31" s="30"/>
      <c r="G31" s="30"/>
      <c r="K31" s="31" t="s">
        <v>72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приложение 1 </vt:lpstr>
      <vt:lpstr>приложение 2</vt:lpstr>
      <vt:lpstr>приложение 3 </vt:lpstr>
      <vt:lpstr>приложение 4</vt:lpstr>
      <vt:lpstr>приложение 5</vt:lpstr>
      <vt:lpstr>подписи</vt:lpstr>
      <vt:lpstr>'приложение 1 '!Заголовки_для_печати</vt:lpstr>
      <vt:lpstr>'приложение 2'!Заголовки_для_печати</vt:lpstr>
      <vt:lpstr>'приложение 3 '!Заголовки_для_печати</vt:lpstr>
      <vt:lpstr>'приложение 4'!Заголовки_для_печати</vt:lpstr>
      <vt:lpstr>'приложение 5'!Заголовки_для_печати</vt:lpstr>
      <vt:lpstr>'приложение 1 '!Область_печати</vt:lpstr>
      <vt:lpstr>'приложение 2'!Область_печати</vt:lpstr>
      <vt:lpstr>'приложение 3 '!Область_печати</vt:lpstr>
      <vt:lpstr>'приложение 4'!Область_печати</vt:lpstr>
      <vt:lpstr>'приложение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1 к МР по подготовке Заявок</dc:title>
  <dc:subject>Подготовка заявок на предоставление финансовой поддержки</dc:subject>
  <dc:creator>emusharapova</dc:creator>
  <cp:keywords>переселение;заявка;финансовая поддержка</cp:keywords>
  <cp:lastModifiedBy>Админ</cp:lastModifiedBy>
  <cp:lastPrinted>2020-07-27T11:04:47Z</cp:lastPrinted>
  <dcterms:created xsi:type="dcterms:W3CDTF">2019-02-07T13:12:33Z</dcterms:created>
  <dcterms:modified xsi:type="dcterms:W3CDTF">2020-07-27T11:06:21Z</dcterms:modified>
</cp:coreProperties>
</file>