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75" windowWidth="14955" windowHeight="10980" tabRatio="906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</sheets>
  <externalReferences>
    <externalReference r:id="rId10"/>
  </externalReferences>
  <definedNames>
    <definedName name="_xlnm._FilterDatabase" localSheetId="1" hidden="1">'приложение 2'!$A$14:$G$176</definedName>
    <definedName name="_xlnm._FilterDatabase" localSheetId="2" hidden="1">'приложение 3'!$A$13:$F$174</definedName>
    <definedName name="_xlnm._FilterDatabase" localSheetId="3" hidden="1">'приложение 4'!$A$13:$G$120</definedName>
    <definedName name="_xlnm.Print_Area" localSheetId="0">'приложение 1'!$A$1:$C$64</definedName>
    <definedName name="_xlnm.Print_Area" localSheetId="1">'приложение 2'!$A$1:$G$182</definedName>
    <definedName name="_xlnm.Print_Area" localSheetId="2">'приложение 3'!$A$1:$F$180</definedName>
    <definedName name="_xlnm.Print_Area" localSheetId="3">'приложение 4'!$A$1:$G$120</definedName>
    <definedName name="_xlnm.Print_Area" localSheetId="4">'приложение 5'!$A$1:$F$17</definedName>
    <definedName name="_xlnm.Print_Area" localSheetId="5">'приложение 6'!$A$1:$E$19</definedName>
    <definedName name="_xlnm.Print_Area" localSheetId="6">'приложение 7'!$A$1:$I$22</definedName>
  </definedNames>
  <calcPr fullCalcOnLoad="1"/>
</workbook>
</file>

<file path=xl/sharedStrings.xml><?xml version="1.0" encoding="utf-8"?>
<sst xmlns="http://schemas.openxmlformats.org/spreadsheetml/2006/main" count="2112" uniqueCount="443">
  <si>
    <t>Резервные фонды</t>
  </si>
  <si>
    <t>Национальная экономика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</si>
  <si>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</si>
  <si>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</si>
  <si>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</si>
  <si>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</si>
  <si>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</si>
  <si>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Наименование</t>
  </si>
  <si>
    <t>ПР</t>
  </si>
  <si>
    <t>Рз</t>
  </si>
  <si>
    <t>ВСЕГО</t>
  </si>
  <si>
    <t>01</t>
  </si>
  <si>
    <t>04</t>
  </si>
  <si>
    <t>12</t>
  </si>
  <si>
    <t>05</t>
  </si>
  <si>
    <t>02</t>
  </si>
  <si>
    <t>03</t>
  </si>
  <si>
    <t>10</t>
  </si>
  <si>
    <t>ВР</t>
  </si>
  <si>
    <t>ЦСР</t>
  </si>
  <si>
    <t>500</t>
  </si>
  <si>
    <t>городского поселения город Бобров</t>
  </si>
  <si>
    <t>Бобровского муниципального района</t>
  </si>
  <si>
    <t>Воронежской области</t>
  </si>
  <si>
    <t>11</t>
  </si>
  <si>
    <t>13</t>
  </si>
  <si>
    <t>Дорожное хозяйство (дорожные фонды)</t>
  </si>
  <si>
    <t>09</t>
  </si>
  <si>
    <t>200</t>
  </si>
  <si>
    <t>400</t>
  </si>
  <si>
    <t>100</t>
  </si>
  <si>
    <t>800</t>
  </si>
  <si>
    <t>Другие вопросы в обл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</si>
  <si>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</si>
  <si>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</si>
  <si>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Культура</t>
  </si>
  <si>
    <t>08</t>
  </si>
  <si>
    <t>300</t>
  </si>
  <si>
    <t>Социальное обеспечение населения</t>
  </si>
  <si>
    <t>Сельское хозяйство и рыболовство</t>
  </si>
  <si>
    <t>Другие общегосударственные вопросы</t>
  </si>
  <si>
    <t>Общегосударственные вопросы</t>
  </si>
  <si>
    <t>№ п/п</t>
  </si>
  <si>
    <t>ГРБС</t>
  </si>
  <si>
    <t>06</t>
  </si>
  <si>
    <t>Культура,кинематография</t>
  </si>
  <si>
    <t>Другие вопросы в области социальной политики</t>
  </si>
  <si>
    <t>Муниципальная программа городского поселения город Бобров "Обеспечение доступным и комфортным жильем и коммунальными услугами населения городского поселения город Бобров"</t>
  </si>
  <si>
    <t>Дорожный фонд городского поселения город Бобров</t>
  </si>
  <si>
    <t>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</si>
  <si>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</si>
  <si>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914</t>
  </si>
  <si>
    <t>Администрация городского поселения город Бобров Бобровского муниципального района Воронежской области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</si>
  <si>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</t>
  </si>
  <si>
    <t>01 0 00 00000</t>
  </si>
  <si>
    <t>01 1 00 00000</t>
  </si>
  <si>
    <t>01 1 01 00000</t>
  </si>
  <si>
    <t>Подпрограмма «Управление муниципальными финансами и муниципальным имуществом»</t>
  </si>
  <si>
    <t>Основное мероприятие «Расходы на обеспечение функций органов местного самоуправления»</t>
  </si>
  <si>
    <t>Расходы на 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</si>
  <si>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01 1 01 92010</t>
  </si>
  <si>
    <t>Расходы на обеспечение функций органов местного самоуправления (Иные бюджетные ассигнования)</t>
  </si>
  <si>
    <t>01 1 02 00000</t>
  </si>
  <si>
    <t>01 1 02 92020</t>
  </si>
  <si>
    <t>Основное мероприятие «Расходы на обеспечение деятельности главы администрации»</t>
  </si>
  <si>
    <t>01 1 03 00000</t>
  </si>
  <si>
    <t>Расходы на обеспечение деятельности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</si>
  <si>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«Управление резервным фондом администрации городского поселения город Бобров»</t>
  </si>
  <si>
    <t>Резервный фонд городского поселения город Бобров (проведение аварийно-воссатновительных работ и иных мероприятий, связанных с предупреждением и ликвиацией последствий стихийных бедствий и других чрезвычайных ситуаций)  (Иные бюджетные ассигнования)</t>
  </si>
  <si>
    <t>01 1 03 90570</t>
  </si>
  <si>
    <t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</si>
  <si>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01 1 06 00000</t>
  </si>
  <si>
    <t>01 1 06 90200</t>
  </si>
  <si>
    <t>Выполнение других расходных обязательств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</si>
  <si>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</si>
  <si>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01 3 00 00000</t>
  </si>
  <si>
    <t>Подпрограмма «Развитие культуры и туризма»</t>
  </si>
  <si>
    <t>Основное мероприятие «Мероприятия по улучшению эпизоотического и ветеринарно-санитарного благополучия городского поселения»</t>
  </si>
  <si>
    <t>01 3 01 00000</t>
  </si>
  <si>
    <t>01 3 01 90320</t>
  </si>
  <si>
    <t>Муниципальная программа «Обеспечение доступным и комфортным жильем и коммунальными услугами населения городского поселения город Бобров»</t>
  </si>
  <si>
    <t xml:space="preserve">Подпрограмма «Развитие дорожного хозяйства городского поселения город Бобров»  </t>
  </si>
  <si>
    <t xml:space="preserve">02 0 00 00000 </t>
  </si>
  <si>
    <t xml:space="preserve">02 1 00 00000 </t>
  </si>
  <si>
    <t>Основное мероприятие «Развитие сети автомобильных дорог общего пользования»</t>
  </si>
  <si>
    <t>02 1 02 00000</t>
  </si>
  <si>
    <t>Мероприятия по развитию сети автомобильных дорог местного значения поселения (Иные бюджетные ассигнования)</t>
  </si>
  <si>
    <t>02 1 02 91290</t>
  </si>
  <si>
    <t>Подпрограмма «Развитие градостроительной деятельности»</t>
  </si>
  <si>
    <t xml:space="preserve">02 2 00 00000 </t>
  </si>
  <si>
    <t xml:space="preserve">02 2 02 00000 </t>
  </si>
  <si>
    <t xml:space="preserve">02 2 02 90200 </t>
  </si>
  <si>
    <t>Основное мероприятие «Мероприятия в области строительства, архитектуры и градостроительства»</t>
  </si>
  <si>
    <t xml:space="preserve">02 2 03 00000 </t>
  </si>
  <si>
    <t xml:space="preserve">02 2 03 90860 </t>
  </si>
  <si>
    <t>02 2 04 00000</t>
  </si>
  <si>
    <t>Основное мероприятие «Межбюджетные трансферты»</t>
  </si>
  <si>
    <t>02 2 04 90650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</si>
  <si>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t>
  </si>
  <si>
    <t>Основное мероприятие «Мероприятия по землеустройству и землепользованию»</t>
  </si>
  <si>
    <t>02 2 05 00000</t>
  </si>
  <si>
    <t>02 2 05 90870</t>
  </si>
  <si>
    <t>Подпрограмма «Создание условий для обеспечения качественными услугами ЖКХ населения городского поселения город Бобров»</t>
  </si>
  <si>
    <t>02 3 00 00000</t>
  </si>
  <si>
    <t xml:space="preserve">02 3 01 00000 </t>
  </si>
  <si>
    <t>Основное мероприятие 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</si>
  <si>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02 3 03 00000</t>
  </si>
  <si>
    <t>02 3 03 90200</t>
  </si>
  <si>
    <t>Основное мероприятие «Софинансирование разницы в расселяемых и предоставляемых площадях при переселении граждан из аварийного жилищного фонда»</t>
  </si>
  <si>
    <t>02 3 04 00000</t>
  </si>
  <si>
    <t>02 3 04 90600</t>
  </si>
  <si>
    <t>Основное мероприятие «Обеспечение деятельности Фонда капитального ремонта  многоквартирных домов Воронежской области»</t>
  </si>
  <si>
    <t>02 3 05 00000</t>
  </si>
  <si>
    <t>Реализация муниципальных функций в сфере обеспечения проведения капитального ремонта общего имущества в многоквартирных домах (Иные бюджетные ассигнования)</t>
  </si>
  <si>
    <t>02 3 05 91190</t>
  </si>
  <si>
    <t>Основное мероприятие «Благоустройство дворовых территорий»</t>
  </si>
  <si>
    <t>02 3 06 00000</t>
  </si>
  <si>
    <t>02 3 06 S8610</t>
  </si>
  <si>
    <t>Основное мероприятие «Энергосбережение и повышение энергетической эффективности в системе наружного освещения»</t>
  </si>
  <si>
    <t>Подпрограмма «Энергоэффективность и развитие энергетики»</t>
  </si>
  <si>
    <t>02 4 00 00000</t>
  </si>
  <si>
    <t>02 4 01 90670</t>
  </si>
  <si>
    <t>02 4 01 00000</t>
  </si>
  <si>
    <t>Подпрограмма «Обеспечение реализации муниципальной программы»</t>
  </si>
  <si>
    <t>02 5 00 00000</t>
  </si>
  <si>
    <t>02 5 01 00000</t>
  </si>
  <si>
    <t>Выполнение других расходных обязательств (Иные бюджетные ассигнования)</t>
  </si>
  <si>
    <t>02 5 01 90200</t>
  </si>
  <si>
    <t>Основное мероприятие «Строительство и реконструкция систем водоснабжения, водоотведения, теплоснабжения, энергоснабжения городского поселения город Бобров»</t>
  </si>
  <si>
    <t>02 3 07 00000</t>
  </si>
  <si>
    <t>02 3 07 40090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</si>
  <si>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общество"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</si>
  <si>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t>
  </si>
  <si>
    <t>01 3 02 90650</t>
  </si>
  <si>
    <t>Основное мероприятие «Расходы на обеспечение деятельности  (оказания  услуг) учреждений досуга»</t>
  </si>
  <si>
    <t>01 3 02 00000</t>
  </si>
  <si>
    <t>Другие вопросы в области культуры, кинематографии</t>
  </si>
  <si>
    <t>01 3 03 00000</t>
  </si>
  <si>
    <t>01 3 03 90200</t>
  </si>
  <si>
    <t xml:space="preserve">Подпрограмма «Социальная поддержка граждан»  </t>
  </si>
  <si>
    <t>Основное мероприятие «Организация обеспечения социальных выплат отдельным категориям граждан»</t>
  </si>
  <si>
    <t>01 4 00 00000</t>
  </si>
  <si>
    <t>01 4 01 00000</t>
  </si>
  <si>
    <t>01 4 01 90470</t>
  </si>
  <si>
    <t>Доплаты к пенсиям муниципальных служащих городского поселения город Бобров(Социальное обеспечение и иные выплаты населению)</t>
  </si>
  <si>
    <t>01 4 01 90520</t>
  </si>
  <si>
    <t>Социальная поддержка граждан, имеющих почетное звание «Почетный гражданин городского поселения город Бобров» (Социальное обеспечение и иные выплаты населению)</t>
  </si>
  <si>
    <t>01 4 02 00000</t>
  </si>
  <si>
    <t>01 4 02 90200</t>
  </si>
  <si>
    <t>Муниципальная программа городского поселения город Бобров Бобровского муниципального района Воронежской области "Муниципальное управление и гражданское общество"</t>
  </si>
  <si>
    <t>Приложение №6</t>
  </si>
  <si>
    <t>1.1.</t>
  </si>
  <si>
    <t>1.1.1.</t>
  </si>
  <si>
    <t>1.1.2.</t>
  </si>
  <si>
    <t>1.1.3.</t>
  </si>
  <si>
    <t>1.1.6.</t>
  </si>
  <si>
    <t>1.3.</t>
  </si>
  <si>
    <t>1.3.1.</t>
  </si>
  <si>
    <t>1.3.2.</t>
  </si>
  <si>
    <t>1.3.3.</t>
  </si>
  <si>
    <t>1.4.</t>
  </si>
  <si>
    <t>1.4.1.</t>
  </si>
  <si>
    <t>1.4.2.</t>
  </si>
  <si>
    <t>2.</t>
  </si>
  <si>
    <t>2.1.</t>
  </si>
  <si>
    <t>2.1.2.</t>
  </si>
  <si>
    <t>2.2.</t>
  </si>
  <si>
    <t>2.2.2.</t>
  </si>
  <si>
    <t>2.2.3.</t>
  </si>
  <si>
    <t>2.2.4.</t>
  </si>
  <si>
    <t>2.2.5.</t>
  </si>
  <si>
    <t>2.3.</t>
  </si>
  <si>
    <t>2.3.1.</t>
  </si>
  <si>
    <t>2.3.3.</t>
  </si>
  <si>
    <t>2.3.4.</t>
  </si>
  <si>
    <t>2.3.5.</t>
  </si>
  <si>
    <t>2.3.6.</t>
  </si>
  <si>
    <t>2.3.7.</t>
  </si>
  <si>
    <t>2.4.</t>
  </si>
  <si>
    <t>2.4.1.</t>
  </si>
  <si>
    <t>2.5.</t>
  </si>
  <si>
    <t>2.5.1.</t>
  </si>
  <si>
    <t xml:space="preserve">Подпрограмма "Развитие дорожного хозяйства" </t>
  </si>
  <si>
    <t>Расходы на обеспечение деятельности главы администрации  (Закупка товаров, работ и услуг для обеспечения государственных (муниципальных) нужд)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</si>
  <si>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</si>
  <si>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>Мероприятия по улучшению эпизоотического и ветеринарно-санитарного благополучия городского поселения (Закупка товаров, работ и услуг для обеспечения государственных (муниципальных) нужд)</t>
  </si>
  <si>
    <t>Мероприятия в области строительства, архитектруы и градостроительства  (Закупка товаров, работ и услуг для обеспечения государственных (муниципальных) нужд)</t>
  </si>
  <si>
    <t>Мероприятия по землеустройству и землепользованию  (Закупка товаров, работ и услуг для обеспечения государственных (муниципальных) нужд)</t>
  </si>
  <si>
    <t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</si>
  <si>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</t>
  </si>
  <si>
    <t>Расходы местного бюджета на софинансирование разницы в расселяемых и предоставляемых площадях при переселении граждан из аварийного жилищного фонда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</si>
  <si>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бюджетов (Капитальные вложения в объекты государственной (муниципальной) собственности)</t>
  </si>
  <si>
    <t>Выполнение других расходных обязательств (Капитальные вложения в объекты государственной (муниципальной) собственности)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</si>
  <si>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собственности)</t>
  </si>
  <si>
    <t>Расходы местного бюджета на уличное освещение  (Закупка товаров, работ и услуг для обеспечения государственных (муниципальных) нужд)</t>
  </si>
  <si>
    <t>Основное мероприятие "Управление муниципальным долгом городского поселения город Бобров"</t>
  </si>
  <si>
    <t>01 1 05 00000</t>
  </si>
  <si>
    <t>01 1 05 90880</t>
  </si>
  <si>
    <t>700</t>
  </si>
  <si>
    <t>000 1 00 00000 00 0000 000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</si>
  <si>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</si>
  <si>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</si>
  <si>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</si>
  <si>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</si>
  <si>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000 1 01 02030 01 0000 110</t>
  </si>
  <si>
    <t>Налоги на товары (работы, услуги), реализуемые на территории Российской Федерации</t>
  </si>
  <si>
    <t>100 1 03 00000 00 0000 000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</si>
  <si>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</si>
  <si>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</si>
  <si>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</si>
  <si>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</si>
  <si>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</si>
  <si>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</si>
  <si>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</si>
  <si>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Единый сельскохозяйственный налог</t>
  </si>
  <si>
    <t>000 1 05 03000 01 0000 110</t>
  </si>
  <si>
    <t>000 1 05 03010 01 0000 110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</si>
  <si>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</si>
  <si>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</si>
  <si>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</si>
  <si>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Земельный налог </t>
  </si>
  <si>
    <t>000 1 06 06000 00 0000 110</t>
  </si>
  <si>
    <t>Земельный налог с организаций</t>
  </si>
  <si>
    <t>000 1 06 06030 00 0000 110</t>
  </si>
  <si>
    <t>Земельный налогс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</si>
  <si>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</si>
  <si>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</si>
  <si>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</si>
  <si>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</si>
  <si>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</si>
  <si>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Доходы от использования имущества, находящегося в государственной и муниципальной собственности</t>
  </si>
  <si>
    <t>000 1 11 05013 13 0000 120</t>
  </si>
  <si>
    <t>Доходы 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иключением земельных участков муниципальных и бюджетных образований)</t>
  </si>
  <si>
    <t>914 1 11 05025 13 0000 120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</si>
  <si>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</si>
  <si>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</si>
  <si>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</si>
  <si>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</si>
  <si>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000 1 14 02053 13 0000 410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</si>
  <si>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</si>
  <si>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</si>
  <si>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ущерба.</t>
  </si>
  <si>
    <t>000 1 16 00000 00 0000 140</t>
  </si>
  <si>
    <t>Прочие неналоговые доходы бюджетов поселений</t>
  </si>
  <si>
    <t>000 1 17 05050 00 0000 180</t>
  </si>
  <si>
    <t>Прочие неналоговые доходы,зачисляемые в бюджеты городских поселений</t>
  </si>
  <si>
    <t>000 1 17 05050 13 0000 180</t>
  </si>
  <si>
    <t>Безвозмездные поступления</t>
  </si>
  <si>
    <t>000 2 00 00000 00 0000 000</t>
  </si>
  <si>
    <t>Дотации Бюджетам поселений</t>
  </si>
  <si>
    <t>Субсидии бюджетам поселений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</si>
  <si>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</si>
  <si>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Прочие субсидии бюджетам городских поселений</t>
  </si>
  <si>
    <t>Межбюджетные трансферты бюджетам поселений</t>
  </si>
  <si>
    <t>Приложение № 5</t>
  </si>
  <si>
    <t xml:space="preserve">Расходы бюджета всего (тыс. руб.) - </t>
  </si>
  <si>
    <t>Общегосударственные вопросы Рз 01 ПР 00</t>
  </si>
  <si>
    <t>Национальн. безопасность и правоохранит. деятел-ть Рз 03 ПР 00</t>
  </si>
  <si>
    <t xml:space="preserve">Национальная экономика Рз 04 ПР 00 - </t>
  </si>
  <si>
    <t xml:space="preserve">Жилищно-коммунальное хозяйство Рз 05 ПР 00 - </t>
  </si>
  <si>
    <t>Культура,кинематоргафия Рз 08 Пр 00</t>
  </si>
  <si>
    <t xml:space="preserve">Социальная политика Рз 10 ПР 00 - </t>
  </si>
  <si>
    <t>Обслуживание государственного и муниципального долга Рз 13 Пр 00 -</t>
  </si>
  <si>
    <t>Приложение №2</t>
  </si>
  <si>
    <t>Приложение №3</t>
  </si>
  <si>
    <t>Приложение №4</t>
  </si>
  <si>
    <t>Приложение № 7</t>
  </si>
  <si>
    <t>000 2 02 40000 00 0000 151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</si>
  <si>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</si>
  <si>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000 2 02 45160 13 0000 151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</si>
  <si>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</si>
  <si>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к постановлению администрации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</si>
  <si>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</si>
  <si>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</si>
  <si>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</si>
  <si>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городского поселения город Бобров "Муниципальное управление и гражданское общество"</t>
  </si>
  <si>
    <t xml:space="preserve">Подпрограмма "Развитие и модернизация населения от угроз чрезвычайных ситуаций и пожаров" </t>
  </si>
  <si>
    <t>01 2 00 00000</t>
  </si>
  <si>
    <t>Основное мероприятие "Повышение готовности к ликвидации черезвычайных ситуаций"</t>
  </si>
  <si>
    <t>01 2 01 00000</t>
  </si>
  <si>
    <t>Мероприятия в сфере защиты населения от чрезвычайных ситуаций и пожаров   (Закупка товаров, работ и услуг для обеспечения государственных (муниципальных) нужд)</t>
  </si>
  <si>
    <t>01 2 00 91430</t>
  </si>
  <si>
    <t>Обеспечение проведения выборов и референдумов</t>
  </si>
  <si>
    <t>07</t>
  </si>
  <si>
    <t>Подпрограмма "Управление муниципальными финансами и муниципальным имуществом "</t>
  </si>
  <si>
    <t xml:space="preserve"> 01 1 00 00000</t>
  </si>
  <si>
    <t>Основное мероприятие «Избирательная комиссия городского поселения город Бобров»</t>
  </si>
  <si>
    <t>01 1 04 00000</t>
  </si>
  <si>
    <t>Проведение выборов в представительные органы муниципального образования(Закупка товаров, работ и услуг для обеспечения  государственных (муниципальных) нужд)</t>
  </si>
  <si>
    <t>01 1 04 92070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</si>
  <si>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обеспечения государственных (муниципальных) нужд)</t>
  </si>
  <si>
    <t>1.1.4.</t>
  </si>
  <si>
    <t>Дотации бюджетам городских поселений на поддержку мер по обеспечению сбалансированности бюджетов</t>
  </si>
  <si>
    <t>000 2 02 15002 13 0000 151</t>
  </si>
  <si>
    <t xml:space="preserve">Основное мероприятие"Расходы на обеспечение деятельности МКУ"СКООМС" </t>
  </si>
  <si>
    <t>01 1 07 00000</t>
  </si>
  <si>
    <t xml:space="preserve"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t>
  </si>
  <si>
    <t>01 1 07 00590</t>
  </si>
  <si>
    <t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t>
  </si>
  <si>
    <t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</si>
  <si>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</si>
  <si>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>Основное мероприятие "Формирование современной городской среды"</t>
  </si>
  <si>
    <t>02 3 08 00000</t>
  </si>
  <si>
    <t>02 3 08 L5550</t>
  </si>
  <si>
    <t>Приобретение коммунальной специализированной техники (закупка товаров, работ и услуг для обеспечения государственных (муниципальных) нужд)</t>
  </si>
  <si>
    <t>02 3 08 S8620</t>
  </si>
  <si>
    <t>Реализация мероприятий по устойчивому развитию сельских территорий (капитальные вложения в объекты недвижимого имущества государственной (муниципальной) собственности)</t>
  </si>
  <si>
    <t>02 3 07 L5670</t>
  </si>
  <si>
    <t xml:space="preserve">Обслуживание государственного и муниципального долга                           </t>
  </si>
  <si>
    <t xml:space="preserve">Обслуживание государственного и муниципального долга                                                       </t>
  </si>
  <si>
    <t xml:space="preserve">Процентные платежи (обслуживание государственного и муниципального долга) </t>
  </si>
  <si>
    <t>01 1 04 0000</t>
  </si>
  <si>
    <t>1.1.5.</t>
  </si>
  <si>
    <t>1.1.7.</t>
  </si>
  <si>
    <t>1.2.</t>
  </si>
  <si>
    <t>1.2.1.</t>
  </si>
  <si>
    <t xml:space="preserve"> 02 1 02 00000</t>
  </si>
  <si>
    <t>2.3.8.</t>
  </si>
  <si>
    <t xml:space="preserve"> в т.ч. оплата труда муниципальных служащих (2 человека)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</si>
  <si>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</si>
  <si>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Защита населения и территории от чрезвычайных ситуаций природного и техногенного характера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</si>
  <si>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</si>
  <si>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t>
  </si>
  <si>
    <t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t>
  </si>
  <si>
    <t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t>
  </si>
  <si>
    <t>01 2 02 00000</t>
  </si>
  <si>
    <t>01 2 02 91440</t>
  </si>
  <si>
    <t>01 2 02 20540</t>
  </si>
  <si>
    <t>1.2.2.</t>
  </si>
  <si>
    <t>02 3 08 98610</t>
  </si>
  <si>
    <t>Мероприятия по развитию сети автомобильных дорог местного значения поселения</t>
  </si>
  <si>
    <t>Код показателя</t>
  </si>
  <si>
    <t>Наименование показателя</t>
  </si>
  <si>
    <t>000 8 50 00000 00 0000 000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</si>
  <si>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</si>
  <si>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</si>
  <si>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</si>
  <si>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</si>
  <si>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</si>
  <si>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</si>
  <si>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000 1 06 01030 00 0000 000</t>
  </si>
  <si>
    <t>000 1 11 00000 00 0000 120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</si>
  <si>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</si>
  <si>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000 1 14 00000 00 0000 400</t>
  </si>
  <si>
    <t>000 2 02 10000 00 0000 150</t>
  </si>
  <si>
    <t>000 2 02 15001 13 0000 150</t>
  </si>
  <si>
    <t>Дотация бюджетам городских поселений на выравневание уровня бюджетной обеспеченности</t>
  </si>
  <si>
    <t>000 2 02 20000 00 0000 150</t>
  </si>
  <si>
    <t>000 2 02 20302 13 0000 150</t>
  </si>
  <si>
    <t>000 2 02 25555 13 0000 150</t>
  </si>
  <si>
    <t xml:space="preserve">000 2 02 29999 13 0000 150 </t>
  </si>
  <si>
    <t>000 2 02 49999 13 0000 151</t>
  </si>
  <si>
    <t>Прочие межбюджетные трансферты, передаваемые бюджетам городских поселений</t>
  </si>
  <si>
    <t>к постановлению администрации городского поселения город Бобров Бобровского муниципального района Воронежской области</t>
  </si>
  <si>
    <t>Приложение №1</t>
  </si>
  <si>
    <t>000 2 19 60010 13 0000 150</t>
  </si>
  <si>
    <t>000 1 01 02050 01 0000 110</t>
  </si>
  <si>
    <t>Налог на доходы физических лиц с сумм прибыли контролируемой иностранной компании , полученной физическими лицами,признаваемыми контролирующими лицами этой компании (сумма платежа (перерасчеты,недоимка и задолженность по соответствующему платежу,в том числе по отмененному)</t>
  </si>
  <si>
    <t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t>
  </si>
  <si>
    <t>02 1 02 S8850</t>
  </si>
  <si>
    <t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t>
  </si>
  <si>
    <t>Основное мероприятие «Переселение граждан из аварийного жилищного фонда, признанного таковым после 01.01.2012 года»</t>
  </si>
  <si>
    <t>02 3 01 S8600</t>
  </si>
  <si>
    <t>Основное мероприятие  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t>
  </si>
  <si>
    <t xml:space="preserve">Выполнение других расходных обязательств (Закупка товаров, работ и услуг для обеспечения государственных (муниципальных) нужд) </t>
  </si>
  <si>
    <t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t>
  </si>
  <si>
    <t>Основное мероприятие "Региональный проект "Формирование комфортной городской среды""</t>
  </si>
  <si>
    <t>02 3 F2 00000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</si>
  <si>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</si>
  <si>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02 3 F2 55550</t>
  </si>
  <si>
    <t xml:space="preserve">Расходы на уличное освещение (закупка товаров, работ и услуг для обеспечения государственных (муниципальных) нужд) </t>
  </si>
  <si>
    <t>02 4 01 78670</t>
  </si>
  <si>
    <t>Реализация мероприятий по устойчивому развитию сельских территорий (Закупка товаров, работ и услуг для обеспечения государственных (муниципальных) нужд)</t>
  </si>
  <si>
    <t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t>
  </si>
  <si>
    <t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t>
  </si>
  <si>
    <t>02 3 07 S8100</t>
  </si>
  <si>
    <t>Поступление доходов в бюджет городского поселения город Бобров</t>
  </si>
  <si>
    <t>Ведомственная структура расходов бюджета городского поселения город Бобров</t>
  </si>
  <si>
    <t>Расходы местного бюджета на уличное освещение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</si>
  <si>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городского поселения город Бобров), группам видов расходов, разделам, подразделам классификации расходов бюджета городского поселения город Бобров</t>
  </si>
  <si>
    <t>2.3.F2.</t>
  </si>
  <si>
    <t xml:space="preserve">02 2 02 S8100 </t>
  </si>
  <si>
    <t>Распределение бюджетных ассигнований по разделам, подразделам, целевым статьям (муниципальным программам городского поселения город Бобров), группам видов расходов классификации расходов бюджета городского поселения город Бобров</t>
  </si>
  <si>
    <t xml:space="preserve">Распределение бюджетных ассигнований 
на исполнение публичных нормативных обязательств 
городского поселения город Бобров </t>
  </si>
  <si>
    <t>№п/п</t>
  </si>
  <si>
    <t>Отчет об исполнении расходной части                                                                                                                                                                               бюджета городского поселения город Бобров</t>
  </si>
  <si>
    <t xml:space="preserve">к  постановлению администрации городского поселения город Бобров Бобровского муниципального района Воронежской области                 </t>
  </si>
  <si>
    <t>(тыс. рублей)</t>
  </si>
  <si>
    <t>(тыс.рублей)</t>
  </si>
  <si>
    <t xml:space="preserve"> 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</si>
  <si>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</si>
  <si>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</si>
  <si>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000 2 02 20299 13 0000 150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</si>
  <si>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</si>
  <si>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 4 01 S8670</t>
  </si>
  <si>
    <t>02 3 03 78490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</si>
  <si>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t>
  </si>
  <si>
    <t>Основное мероприятие "Софинансирование разницы в расселяемых и предоставляемых площадях при переселении граждан из аварийного жилищного фонда"</t>
  </si>
  <si>
    <t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</si>
  <si>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02 3 04 S8760</t>
  </si>
  <si>
    <t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</si>
  <si>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02 3 04 S8350</t>
  </si>
  <si>
    <t>Основное мероприятие "Переселение граждан из аварийного жилищного фонда, признанного таковым до 01.01.2017 года"</t>
  </si>
  <si>
    <t xml:space="preserve"> 02 3 F3 00000</t>
  </si>
  <si>
    <t>Обеспечение мероприятий по переселению граждан из аварийного жилищного фонда, признанного таковым до 01.01.2017г., за счет средств, поступивших от госкорпораций Фондсодействия реформированию ЖКХ  (капитальные вложения в объекты недвижимого имущества государственной (муниципальной) собственности)</t>
  </si>
  <si>
    <t>02 3 F3 09502</t>
  </si>
  <si>
    <t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t>
  </si>
  <si>
    <t>02 3 F3 09602</t>
  </si>
  <si>
    <t>02 3 F3 S9602</t>
  </si>
  <si>
    <t>Обеспечение мероприятий по переселению граждан из аварийного жилищного фонда, признанного таковым до 01.01.2017г., за счет средств местного бюджета (капитальные вложения в объекты недвижимого имущества государственной (муниципальной) собственности)</t>
  </si>
  <si>
    <t>02 0 00 00000</t>
  </si>
  <si>
    <t>2.3.F3.</t>
  </si>
  <si>
    <t>000 1 16 02020 02 0000 140</t>
  </si>
  <si>
    <t>000 1 16 10123 01 0131 140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</si>
  <si>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</si>
  <si>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</si>
  <si>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02 3 07 L5760</t>
  </si>
  <si>
    <t>02 3 F3 67483</t>
  </si>
  <si>
    <t>02 3 F3 67484</t>
  </si>
  <si>
    <t>Невыясненные поступления,зачисляемые в бюджеты поселений</t>
  </si>
  <si>
    <t>Невыясненные поступления,зачисляемые в бюджеты городских поселений</t>
  </si>
  <si>
    <t>000 1 17 01050 00 0000 180</t>
  </si>
  <si>
    <t>000 1 17 01050 13 0000 180</t>
  </si>
  <si>
    <t>02 3 07 78490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</si>
  <si>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(капитальные вложения в объекты недвижимого имущества государственной (муниципальной) собственности)</t>
  </si>
  <si>
    <t>02 3 F3 6748S</t>
  </si>
  <si>
    <t>от "13" октября 2020 года №410/1</t>
  </si>
  <si>
    <t>за 3 квартал 2020 года</t>
  </si>
  <si>
    <t>исполнено на 01.10.2020г.</t>
  </si>
  <si>
    <t>000 2 07 05030 13 0000 150</t>
  </si>
  <si>
    <t>000 2 07 00000 13 0000 150</t>
  </si>
  <si>
    <t>Прочие безвозмездные поступления в бюджеты поселений</t>
  </si>
  <si>
    <t>Прочие безвозмездные поступления в бюджеты городских поселений</t>
  </si>
  <si>
    <t>000 1 16 07090 02 0000 140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</si>
  <si>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</si>
  <si>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Обеспечение пожарной безопасности</t>
  </si>
  <si>
    <t>01 2 01 91430</t>
  </si>
  <si>
    <t>01 2 02 91430</t>
  </si>
  <si>
    <t>01 1 W0 00000</t>
  </si>
  <si>
    <t>01 1 W0 90200</t>
  </si>
  <si>
    <t>Основное мероприятие "Оказание содействия в подготовке и проведении общероссийского голосования по вопросу одобрения изменений в Конституцию Российской Федерации, а также в информировании граждан Российской Федерации о его подготовке и проведении"</t>
  </si>
  <si>
    <t>Расходы на выполнение других расходных обязательств (Закупка товаров, работ и услуг для обеспечения государственных (муниципальных) нужд)</t>
  </si>
  <si>
    <t>1.1.W0.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</si>
</sst>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"/>
    <numFmt numFmtId="189" formatCode="0.00000"/>
    <numFmt numFmtId="190" formatCode="_-* #,##0.0_р_._-;\-* #,##0.0_р_._-;_-* &quot;-&quot;??_р_._-;_-@_-"/>
    <numFmt numFmtId="191" formatCode="#,##0.0_ ;\-#,##0.0\ "/>
    <numFmt numFmtId="192" formatCode="#,##0.0"/>
    <numFmt numFmtId="193" formatCode="_-* #,##0.0_р_._-;\-* #,##0.0_р_._-;_-* &quot;-&quot;?_р_._-;_-@_-"/>
    <numFmt numFmtId="194" formatCode="#,##0.000"/>
    <numFmt numFmtId="195" formatCode="#\ ?/?"/>
    <numFmt numFmtId="196" formatCode="#,##0.00000"/>
    <numFmt numFmtId="197" formatCode="#,##0.00000_ ;\-#,##0.00000\ "/>
    <numFmt numFmtId="198" formatCode="#,##0.00000_р_.;\-#,##0.00000_р_."/>
    <numFmt numFmtId="199" formatCode="0.000000"/>
    <numFmt numFmtId="200" formatCode="#,##0.00_ ;\-#,##0.00\ "/>
    <numFmt numFmtId="201" formatCode="#,##0.000_ ;\-#,##0.000\ "/>
    <numFmt numFmtId="202" formatCode="#,##0.0000_ ;\-#,##0.0000\ "/>
    <numFmt numFmtId="203" formatCode="_-* #,##0.000_р_._-;\-* #,##0.000_р_._-;_-* &quot;-&quot;??_р_._-;_-@_-"/>
    <numFmt numFmtId="204" formatCode="#,##0.0000_р_."/>
    <numFmt numFmtId="205" formatCode="#,##0.00000_р_."/>
    <numFmt numFmtId="206" formatCode="#,##0.0_р_."/>
    <numFmt numFmtId="207" formatCode="#,##0.0000"/>
  </numFmts>
  <fonts count="60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ill="0" applyBorder="0" applyAlignment="0" applyProtection="0"/>
    <xf numFmtId="0" fontId="5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8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57" fillId="0" borderId="0" xfId="0" applyFont="1" applyFill="1" applyAlignment="1">
      <alignment/>
    </xf>
    <xf numFmtId="191" fontId="6" fillId="0" borderId="10" xfId="64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/>
    </xf>
    <xf numFmtId="196" fontId="11" fillId="0" borderId="10" xfId="64" applyNumberFormat="1" applyFont="1" applyBorder="1" applyAlignment="1">
      <alignment horizontal="center" vertical="center"/>
    </xf>
    <xf numFmtId="196" fontId="15" fillId="0" borderId="10" xfId="64" applyNumberFormat="1" applyFont="1" applyBorder="1" applyAlignment="1">
      <alignment horizontal="center" vertical="center"/>
    </xf>
    <xf numFmtId="196" fontId="6" fillId="0" borderId="10" xfId="64" applyNumberFormat="1" applyFont="1" applyBorder="1" applyAlignment="1">
      <alignment horizontal="center" vertical="center"/>
    </xf>
    <xf numFmtId="196" fontId="6" fillId="0" borderId="10" xfId="0" applyNumberFormat="1" applyFont="1" applyBorder="1" applyAlignment="1">
      <alignment horizontal="center" vertical="center"/>
    </xf>
    <xf numFmtId="197" fontId="11" fillId="0" borderId="10" xfId="64" applyNumberFormat="1" applyFont="1" applyBorder="1" applyAlignment="1">
      <alignment horizontal="center" vertical="center" wrapText="1"/>
    </xf>
    <xf numFmtId="196" fontId="16" fillId="0" borderId="0" xfId="0" applyNumberFormat="1" applyFont="1" applyAlignment="1">
      <alignment/>
    </xf>
    <xf numFmtId="196" fontId="0" fillId="0" borderId="0" xfId="0" applyNumberFormat="1" applyAlignment="1">
      <alignment/>
    </xf>
    <xf numFmtId="0" fontId="17" fillId="0" borderId="0" xfId="0" applyFont="1" applyAlignment="1">
      <alignment/>
    </xf>
    <xf numFmtId="196" fontId="17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0" fontId="58" fillId="7" borderId="10" xfId="0" applyFont="1" applyFill="1" applyBorder="1" applyAlignment="1">
      <alignment horizontal="left" wrapText="1"/>
    </xf>
    <xf numFmtId="49" fontId="7" fillId="7" borderId="10" xfId="0" applyNumberFormat="1" applyFont="1" applyFill="1" applyBorder="1" applyAlignment="1">
      <alignment horizontal="center" vertical="center"/>
    </xf>
    <xf numFmtId="0" fontId="0" fillId="7" borderId="0" xfId="0" applyFill="1" applyAlignment="1">
      <alignment/>
    </xf>
    <xf numFmtId="0" fontId="9" fillId="7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49" fontId="10" fillId="7" borderId="10" xfId="0" applyNumberFormat="1" applyFont="1" applyFill="1" applyBorder="1" applyAlignment="1">
      <alignment horizontal="center"/>
    </xf>
    <xf numFmtId="0" fontId="10" fillId="7" borderId="10" xfId="0" applyFont="1" applyFill="1" applyBorder="1" applyAlignment="1">
      <alignment horizontal="left" wrapText="1"/>
    </xf>
    <xf numFmtId="49" fontId="8" fillId="7" borderId="10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/>
    </xf>
    <xf numFmtId="196" fontId="16" fillId="7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196" fontId="8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196" fontId="7" fillId="0" borderId="10" xfId="0" applyNumberFormat="1" applyFont="1" applyFill="1" applyBorder="1" applyAlignment="1">
      <alignment horizontal="right"/>
    </xf>
    <xf numFmtId="196" fontId="7" fillId="33" borderId="1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197" fontId="8" fillId="0" borderId="10" xfId="68" applyNumberFormat="1" applyFont="1" applyBorder="1" applyAlignment="1">
      <alignment horizontal="center" vertical="center"/>
    </xf>
    <xf numFmtId="197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7" fontId="8" fillId="0" borderId="10" xfId="68" applyNumberFormat="1" applyFont="1" applyFill="1" applyBorder="1" applyAlignment="1">
      <alignment horizontal="center" vertical="center"/>
    </xf>
    <xf numFmtId="197" fontId="7" fillId="0" borderId="10" xfId="68" applyNumberFormat="1" applyFont="1" applyFill="1" applyBorder="1" applyAlignment="1">
      <alignment horizontal="center" vertical="center"/>
    </xf>
    <xf numFmtId="197" fontId="0" fillId="0" borderId="0" xfId="0" applyNumberFormat="1" applyFill="1" applyAlignment="1">
      <alignment/>
    </xf>
    <xf numFmtId="197" fontId="7" fillId="7" borderId="10" xfId="68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wrapText="1"/>
    </xf>
    <xf numFmtId="49" fontId="59" fillId="0" borderId="10" xfId="0" applyNumberFormat="1" applyFont="1" applyFill="1" applyBorder="1" applyAlignment="1">
      <alignment horizontal="center" vertical="center"/>
    </xf>
    <xf numFmtId="197" fontId="59" fillId="0" borderId="10" xfId="68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196" fontId="8" fillId="0" borderId="10" xfId="68" applyNumberFormat="1" applyFont="1" applyBorder="1" applyAlignment="1">
      <alignment horizontal="center" vertical="center"/>
    </xf>
    <xf numFmtId="196" fontId="1" fillId="0" borderId="0" xfId="0" applyNumberFormat="1" applyFont="1" applyAlignment="1">
      <alignment/>
    </xf>
    <xf numFmtId="196" fontId="7" fillId="0" borderId="10" xfId="68" applyNumberFormat="1" applyFont="1" applyFill="1" applyBorder="1" applyAlignment="1">
      <alignment horizontal="center" vertical="center"/>
    </xf>
    <xf numFmtId="196" fontId="0" fillId="0" borderId="0" xfId="0" applyNumberFormat="1" applyFill="1" applyAlignment="1">
      <alignment/>
    </xf>
    <xf numFmtId="196" fontId="7" fillId="7" borderId="10" xfId="68" applyNumberFormat="1" applyFont="1" applyFill="1" applyBorder="1" applyAlignment="1">
      <alignment horizontal="center" vertical="center"/>
    </xf>
    <xf numFmtId="196" fontId="59" fillId="0" borderId="10" xfId="68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 vertical="center" wrapText="1"/>
    </xf>
    <xf numFmtId="207" fontId="1" fillId="0" borderId="0" xfId="0" applyNumberFormat="1" applyFont="1" applyAlignment="1">
      <alignment/>
    </xf>
    <xf numFmtId="0" fontId="16" fillId="0" borderId="0" xfId="0" applyFont="1" applyAlignment="1">
      <alignment horizontal="right" vertical="center" wrapText="1"/>
    </xf>
    <xf numFmtId="205" fontId="7" fillId="0" borderId="10" xfId="68" applyNumberFormat="1" applyFont="1" applyFill="1" applyBorder="1" applyAlignment="1">
      <alignment horizontal="center" vertical="center"/>
    </xf>
    <xf numFmtId="205" fontId="8" fillId="0" borderId="10" xfId="68" applyNumberFormat="1" applyFont="1" applyFill="1" applyBorder="1" applyAlignment="1">
      <alignment horizontal="center" vertical="center"/>
    </xf>
    <xf numFmtId="205" fontId="8" fillId="0" borderId="10" xfId="68" applyNumberFormat="1" applyFont="1" applyBorder="1" applyAlignment="1">
      <alignment horizontal="center" vertical="center"/>
    </xf>
    <xf numFmtId="205" fontId="8" fillId="7" borderId="10" xfId="68" applyNumberFormat="1" applyFont="1" applyFill="1" applyBorder="1" applyAlignment="1">
      <alignment horizontal="center" vertical="center"/>
    </xf>
    <xf numFmtId="205" fontId="7" fillId="7" borderId="10" xfId="68" applyNumberFormat="1" applyFont="1" applyFill="1" applyBorder="1" applyAlignment="1">
      <alignment horizontal="center" vertical="center"/>
    </xf>
    <xf numFmtId="205" fontId="59" fillId="0" borderId="10" xfId="68" applyNumberFormat="1" applyFont="1" applyFill="1" applyBorder="1" applyAlignment="1">
      <alignment horizontal="center" vertical="center"/>
    </xf>
    <xf numFmtId="197" fontId="0" fillId="0" borderId="0" xfId="0" applyNumberFormat="1" applyAlignment="1">
      <alignment/>
    </xf>
    <xf numFmtId="197" fontId="7" fillId="34" borderId="10" xfId="68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7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Финансовый 5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\&#1041;&#1102;&#1078;&#1076;&#1077;&#1090;_2019-2021%20&#1075;.&#1075;\&#1055;&#1088;&#1080;&#1083;&#1086;&#1078;&#1077;&#1085;&#1080;&#1103;%20&#1082;%20&#1056;&#1077;&#1096;&#1077;&#1085;&#1080;&#1102;%20&#1057;&#1053;&#1044;%20&#1086;&#1090;%2029.03.2019&#1075;.%20&#8470;13%20(&#1080;&#1079;&#1084;&#1077;&#1085;&#1077;&#1085;&#1080;&#1103;%20&#1074;%20&#1073;&#1102;&#1076;&#1078;&#1077;&#1090;%202019%20&#1090;&#1088;&#1077;&#1090;&#110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2)"/>
      <sheetName val="приложение 2 (1)"/>
      <sheetName val="приложение 3 (1)"/>
      <sheetName val="приложение 4 (1)"/>
      <sheetName val="приложение 5 (1)"/>
      <sheetName val="приложение 6 (1)"/>
      <sheetName val="приложение 7 (1)"/>
      <sheetName val="приложение 8(1)"/>
      <sheetName val="приложение 9(1)"/>
      <sheetName val="приложение 10(1)"/>
      <sheetName val="приложение 11(1)"/>
      <sheetName val="приложение 12(2)"/>
    </sheetNames>
    <sheetDataSet>
      <sheetData sheetId="6">
        <row r="41">
          <cell r="A41" t="str">
            <v>Основное мероприятие «Расходы на обеспечение функций органов местного самоуправления»</v>
          </cell>
        </row>
        <row r="42">
          <cell r="A42" t="str">
    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</v>
          </cell>
        </row>
        <row r="46">
          <cell r="A46" t="str">
            <v>Выполнение других расходных обязательств (Иные бюджетные ассигнования)</v>
          </cell>
        </row>
        <row r="47">
          <cell r="A47" t="str">
            <v>Основное мероприятие"Расходы на обеспечение деятельности МКУ"СКООМС" </v>
          </cell>
        </row>
        <row r="48">
          <cell r="A48" t="str">
    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</v>
          </cell>
        </row>
        <row r="49">
          <cell r="A49" t="str">
    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    </cell>
        </row>
        <row r="56">
          <cell r="A56" t="str">
    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    </cell>
        </row>
        <row r="73">
          <cell r="A73" t="str">
    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    </cell>
        </row>
        <row r="74">
          <cell r="A74" t="str">
    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    </cell>
        </row>
        <row r="79">
          <cell r="A79" t="str">
    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    </cell>
        </row>
        <row r="84">
          <cell r="A84" t="str">
            <v>Основное мероприятие «Межбюджетные трансферты»</v>
          </cell>
        </row>
        <row r="106">
          <cell r="A106" t="str">
            <v>Подпрограмма «Создание условий для обеспечения качественными услугами ЖКХ населения городского поселения город Бобров»</v>
          </cell>
        </row>
        <row r="107">
          <cell r="A107" t="str">
            <v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v>
          </cell>
        </row>
        <row r="110">
          <cell r="A110" t="str">
    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    </cell>
        </row>
        <row r="111">
          <cell r="A111" t="str">
            <v>Основное мероприятие "Региональный проект "Формирование комфортной городской среды""</v>
          </cell>
        </row>
        <row r="112">
          <cell r="A112" t="str">
    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    </cell>
        </row>
        <row r="113">
          <cell r="A113" t="str">
            <v>Основное мероприятие "Формирование современной городской среды"</v>
          </cell>
        </row>
        <row r="114">
          <cell r="A114" t="str">
    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    </cell>
        </row>
        <row r="117">
          <cell r="A117" t="str">
            <v>Основное мероприятие «Энергосбережение и повышение энергетической эффективности в системе наружного освещения»</v>
          </cell>
        </row>
        <row r="127">
          <cell r="A127" t="str">
            <v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</v>
          </cell>
        </row>
        <row r="128">
          <cell r="A128" t="str">
            <v>Реализация мероприятий по устойчивому развитию сельских территорий (Закупка товаров, работ и услуг для обеспечения государственных (муниципальных) нужд)</v>
          </cell>
        </row>
        <row r="129">
          <cell r="A129" t="str">
            <v>Реализация мероприятий по устойчивому развитию сельских территорий (капитальные вложения в объекты недвижимого имущества государственной (муниципальной) собственности)</v>
          </cell>
        </row>
        <row r="130">
          <cell r="A130" t="str">
    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    </cell>
        </row>
        <row r="136">
          <cell r="A136" t="str">
            <v>Основное мероприятие «Расходы на обеспечение деятельности  (оказания  услуг) учреждений досуга»</v>
          </cell>
        </row>
        <row r="158">
          <cell r="A158" t="str">
            <v>Выполнение других расходных обязательств (Закупка товаров, работ и услуг для обеспечения государственных (муниципальных) нужд)</v>
          </cell>
        </row>
        <row r="159">
          <cell r="A159" t="str">
            <v>Обслуживание государственного и муниципального долга                           </v>
          </cell>
        </row>
        <row r="160">
          <cell r="A160" t="str">
            <v>Обслуживание государственного и муниципального долга                                                       </v>
          </cell>
        </row>
        <row r="161">
          <cell r="A161" t="str">
            <v>Муниципальная программа городского поселения город Бобров "Муниципальное управление и гражданское общество"</v>
          </cell>
        </row>
        <row r="162">
          <cell r="A162" t="str">
            <v>Подпрограмма "Управление муниципальными финансами и муниципальным имуществом "</v>
          </cell>
        </row>
        <row r="163">
          <cell r="A163" t="str">
            <v>Основное мероприятие "Управление муниципальным долгом городского поселения город Бобров"</v>
          </cell>
        </row>
      </sheetData>
      <sheetData sheetId="7">
        <row r="44">
          <cell r="A44" t="str">
            <v>Выполнение других расходных обязательств (Иные бюджетные ассигнования)</v>
          </cell>
        </row>
        <row r="45">
          <cell r="A45" t="str">
            <v>Основное мероприятие"Расходы на обеспечение деятельности МКУ"СКООМС" </v>
          </cell>
        </row>
        <row r="46">
          <cell r="A46" t="str">
    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</v>
          </cell>
        </row>
        <row r="47">
          <cell r="A47" t="str">
    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    </cell>
        </row>
        <row r="52">
          <cell r="A52" t="str">
            <v>Основное мероприятие "Предупреждение и ликвидация последствий чрезвычайных ситуаций природного и техногенного характера"</v>
          </cell>
        </row>
        <row r="53">
          <cell r="A53" t="str">
            <v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v>
          </cell>
        </row>
        <row r="54">
          <cell r="A54" t="str">
    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    </cell>
        </row>
        <row r="55">
          <cell r="A55" t="str">
            <v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v>
          </cell>
        </row>
        <row r="71">
          <cell r="A71" t="str">
    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    </cell>
        </row>
        <row r="72">
          <cell r="A72" t="str">
    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    </cell>
        </row>
        <row r="77">
          <cell r="A77" t="str">
    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    </cell>
        </row>
        <row r="78">
          <cell r="A78" t="str">
    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    </cell>
        </row>
        <row r="82">
          <cell r="A82" t="str">
            <v>Основное мероприятие «Межбюджетные трансферты»</v>
          </cell>
        </row>
        <row r="92">
          <cell r="A92" t="str">
            <v>Основное мероприятие  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v>
          </cell>
        </row>
        <row r="105">
          <cell r="A105" t="str">
            <v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v>
          </cell>
        </row>
        <row r="108">
          <cell r="A108" t="str">
    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    </cell>
        </row>
        <row r="109">
          <cell r="A109" t="str">
            <v>Основное мероприятие "Региональный проект "Формирование комфортной городской среды""</v>
          </cell>
        </row>
        <row r="111">
          <cell r="A111" t="str">
            <v>Основное мероприятие "Формирование современной городской среды"</v>
          </cell>
        </row>
        <row r="112">
          <cell r="A112" t="str">
    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    </cell>
        </row>
        <row r="115">
          <cell r="A115" t="str">
            <v>Основное мероприятие «Энергосбережение и повышение энергетической эффективности в системе наружного освещения»</v>
          </cell>
        </row>
        <row r="125">
          <cell r="A125" t="str">
            <v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собственности)</v>
          </cell>
        </row>
        <row r="126">
          <cell r="A126" t="str">
            <v>Реализация мероприятий по устойчивому развитию сельских территорий (Закупка товаров, работ и услуг для обеспечения государственных (муниципальных) нужд)</v>
          </cell>
        </row>
        <row r="127">
          <cell r="A127" t="str">
            <v>Реализация мероприятий по устойчивому развитию сельских территорий (капитальные вложения в объекты недвижимого имущества государственной (муниципальной) собственности)</v>
          </cell>
        </row>
        <row r="128">
          <cell r="A128" t="str">
    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    </cell>
        </row>
        <row r="134">
          <cell r="A134" t="str">
            <v>Основное мероприятие «Расходы на обеспечение деятельности  (оказания  услуг) учреждений досуга»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SheetLayoutView="100" zoomScalePageLayoutView="0" workbookViewId="0" topLeftCell="A1">
      <selection activeCell="I16" sqref="I16"/>
    </sheetView>
  </sheetViews>
  <sheetFormatPr defaultColWidth="9.00390625" defaultRowHeight="12.75"/>
  <cols>
    <col min="1" max="1" width="33.75390625" style="0" customWidth="1"/>
    <col min="2" max="2" width="57.625" style="0" customWidth="1"/>
    <col min="3" max="3" width="36.625" style="0" customWidth="1"/>
  </cols>
  <sheetData>
    <row r="1" spans="1:3" ht="15">
      <c r="A1" s="3"/>
      <c r="B1" s="82"/>
      <c r="C1" s="82" t="s">
        <v>354</v>
      </c>
    </row>
    <row r="2" spans="1:3" ht="15">
      <c r="A2" s="3"/>
      <c r="B2" s="82"/>
      <c r="C2" s="130" t="s">
        <v>353</v>
      </c>
    </row>
    <row r="3" spans="1:3" ht="15">
      <c r="A3" s="3"/>
      <c r="B3" s="82"/>
      <c r="C3" s="130"/>
    </row>
    <row r="4" spans="1:3" ht="15">
      <c r="A4" s="3"/>
      <c r="B4" s="82"/>
      <c r="C4" s="130"/>
    </row>
    <row r="5" spans="1:3" ht="15">
      <c r="A5" s="3"/>
      <c r="B5" s="82"/>
      <c r="C5" s="130"/>
    </row>
    <row r="6" spans="1:3" ht="15">
      <c r="A6" s="3"/>
      <c r="B6" s="82"/>
      <c r="C6" s="82" t="s">
        <v>426</v>
      </c>
    </row>
    <row r="7" spans="1:3" ht="27.75" customHeight="1">
      <c r="A7" s="129" t="s">
        <v>376</v>
      </c>
      <c r="B7" s="129"/>
      <c r="C7" s="129"/>
    </row>
    <row r="8" spans="1:3" ht="20.25" customHeight="1">
      <c r="A8" s="129" t="s">
        <v>427</v>
      </c>
      <c r="B8" s="129"/>
      <c r="C8" s="129"/>
    </row>
    <row r="9" spans="1:3" ht="18.75">
      <c r="A9" s="83"/>
      <c r="B9" s="84"/>
      <c r="C9" s="85" t="s">
        <v>387</v>
      </c>
    </row>
    <row r="10" spans="1:3" ht="35.25" customHeight="1">
      <c r="A10" s="86" t="s">
        <v>331</v>
      </c>
      <c r="B10" s="86" t="s">
        <v>332</v>
      </c>
      <c r="C10" s="86" t="s">
        <v>428</v>
      </c>
    </row>
    <row r="11" spans="1:3" ht="18.75">
      <c r="A11" s="37">
        <v>1</v>
      </c>
      <c r="B11" s="37">
        <v>2</v>
      </c>
      <c r="C11" s="37">
        <v>3</v>
      </c>
    </row>
    <row r="12" spans="1:3" ht="18.75">
      <c r="A12" s="87" t="s">
        <v>333</v>
      </c>
      <c r="B12" s="88" t="s">
        <v>10</v>
      </c>
      <c r="C12" s="89">
        <f>C13+C50</f>
        <v>500223</v>
      </c>
    </row>
    <row r="13" spans="1:3" ht="22.5" customHeight="1">
      <c r="A13" s="90" t="s">
        <v>199</v>
      </c>
      <c r="B13" s="91" t="s">
        <v>334</v>
      </c>
      <c r="C13" s="92">
        <f>C14+C20+C25+C27+C29+C34+C38+C42+C46+C48</f>
        <v>60799.799999999996</v>
      </c>
    </row>
    <row r="14" spans="1:3" ht="25.5" customHeight="1">
      <c r="A14" s="90" t="s">
        <v>201</v>
      </c>
      <c r="B14" s="90" t="s">
        <v>200</v>
      </c>
      <c r="C14" s="93">
        <f>C15+C16+C17+C18+C19</f>
        <v>29584.4</v>
      </c>
    </row>
    <row r="15" spans="1:3" ht="131.25">
      <c r="A15" s="94" t="s">
        <v>202</v>
      </c>
      <c r="B15" s="94" t="s">
        <v>335</v>
      </c>
      <c r="C15" s="93">
        <v>28764.7</v>
      </c>
    </row>
    <row r="16" spans="1:3" ht="192" customHeight="1">
      <c r="A16" s="95" t="s">
        <v>203</v>
      </c>
      <c r="B16" s="95" t="s">
        <v>336</v>
      </c>
      <c r="C16" s="93">
        <v>668.7</v>
      </c>
    </row>
    <row r="17" spans="1:3" ht="75">
      <c r="A17" s="95" t="s">
        <v>204</v>
      </c>
      <c r="B17" s="95" t="s">
        <v>337</v>
      </c>
      <c r="C17" s="93">
        <v>151</v>
      </c>
    </row>
    <row r="18" spans="1:3" ht="150" hidden="1">
      <c r="A18" s="95" t="s">
        <v>204</v>
      </c>
      <c r="B18" s="95" t="s">
        <v>338</v>
      </c>
      <c r="C18" s="93">
        <v>0</v>
      </c>
    </row>
    <row r="19" spans="1:3" ht="150">
      <c r="A19" s="95" t="s">
        <v>356</v>
      </c>
      <c r="B19" s="95" t="s">
        <v>357</v>
      </c>
      <c r="C19" s="93">
        <v>0</v>
      </c>
    </row>
    <row r="20" spans="1:3" ht="56.25">
      <c r="A20" s="95" t="s">
        <v>206</v>
      </c>
      <c r="B20" s="95" t="s">
        <v>205</v>
      </c>
      <c r="C20" s="93">
        <f>C21+C22+C23+C24</f>
        <v>8019.600000000001</v>
      </c>
    </row>
    <row r="21" spans="1:3" ht="112.5">
      <c r="A21" s="95" t="s">
        <v>208</v>
      </c>
      <c r="B21" s="91" t="s">
        <v>207</v>
      </c>
      <c r="C21" s="93">
        <v>3738.8</v>
      </c>
    </row>
    <row r="22" spans="1:3" ht="150">
      <c r="A22" s="95" t="s">
        <v>209</v>
      </c>
      <c r="B22" s="91" t="s">
        <v>339</v>
      </c>
      <c r="C22" s="93">
        <v>25.8</v>
      </c>
    </row>
    <row r="23" spans="1:3" ht="112.5" customHeight="1">
      <c r="A23" s="95" t="s">
        <v>211</v>
      </c>
      <c r="B23" s="91" t="s">
        <v>210</v>
      </c>
      <c r="C23" s="93">
        <v>4985.3</v>
      </c>
    </row>
    <row r="24" spans="1:3" ht="112.5" customHeight="1">
      <c r="A24" s="95" t="s">
        <v>213</v>
      </c>
      <c r="B24" s="91" t="s">
        <v>212</v>
      </c>
      <c r="C24" s="93">
        <v>-730.3</v>
      </c>
    </row>
    <row r="25" spans="1:3" ht="18.75">
      <c r="A25" s="95" t="s">
        <v>215</v>
      </c>
      <c r="B25" s="95" t="s">
        <v>214</v>
      </c>
      <c r="C25" s="93">
        <f>C26</f>
        <v>851.4</v>
      </c>
    </row>
    <row r="26" spans="1:3" ht="18.75">
      <c r="A26" s="95" t="s">
        <v>216</v>
      </c>
      <c r="B26" s="95" t="s">
        <v>214</v>
      </c>
      <c r="C26" s="93">
        <v>851.4</v>
      </c>
    </row>
    <row r="27" spans="1:3" ht="26.25" customHeight="1">
      <c r="A27" s="95" t="s">
        <v>340</v>
      </c>
      <c r="B27" s="91" t="s">
        <v>217</v>
      </c>
      <c r="C27" s="93">
        <f>C28</f>
        <v>421.1</v>
      </c>
    </row>
    <row r="28" spans="1:3" ht="75">
      <c r="A28" s="95" t="s">
        <v>219</v>
      </c>
      <c r="B28" s="95" t="s">
        <v>218</v>
      </c>
      <c r="C28" s="93">
        <v>421.1</v>
      </c>
    </row>
    <row r="29" spans="1:3" ht="18.75">
      <c r="A29" s="95" t="s">
        <v>221</v>
      </c>
      <c r="B29" s="95" t="s">
        <v>220</v>
      </c>
      <c r="C29" s="93">
        <f>C30+C32</f>
        <v>14450.7</v>
      </c>
    </row>
    <row r="30" spans="1:3" ht="18.75">
      <c r="A30" s="95" t="s">
        <v>223</v>
      </c>
      <c r="B30" s="95" t="s">
        <v>222</v>
      </c>
      <c r="C30" s="93">
        <f>C31</f>
        <v>13600.1</v>
      </c>
    </row>
    <row r="31" spans="1:3" ht="56.25">
      <c r="A31" s="95" t="s">
        <v>225</v>
      </c>
      <c r="B31" s="95" t="s">
        <v>224</v>
      </c>
      <c r="C31" s="93">
        <v>13600.1</v>
      </c>
    </row>
    <row r="32" spans="1:3" ht="18.75">
      <c r="A32" s="95" t="s">
        <v>227</v>
      </c>
      <c r="B32" s="95" t="s">
        <v>226</v>
      </c>
      <c r="C32" s="93">
        <f>C33</f>
        <v>850.6</v>
      </c>
    </row>
    <row r="33" spans="1:3" ht="75">
      <c r="A33" s="95" t="s">
        <v>229</v>
      </c>
      <c r="B33" s="95" t="s">
        <v>228</v>
      </c>
      <c r="C33" s="93">
        <v>850.6</v>
      </c>
    </row>
    <row r="34" spans="1:3" ht="56.25">
      <c r="A34" s="95" t="s">
        <v>341</v>
      </c>
      <c r="B34" s="95" t="s">
        <v>230</v>
      </c>
      <c r="C34" s="93">
        <f>C35+C36+C37</f>
        <v>4551.900000000001</v>
      </c>
    </row>
    <row r="35" spans="1:3" ht="131.25">
      <c r="A35" s="95" t="s">
        <v>231</v>
      </c>
      <c r="B35" s="95" t="s">
        <v>342</v>
      </c>
      <c r="C35" s="93">
        <v>3987.3</v>
      </c>
    </row>
    <row r="36" spans="1:3" ht="131.25">
      <c r="A36" s="95" t="s">
        <v>233</v>
      </c>
      <c r="B36" s="95" t="s">
        <v>232</v>
      </c>
      <c r="C36" s="93">
        <v>0</v>
      </c>
    </row>
    <row r="37" spans="1:3" ht="131.25">
      <c r="A37" s="95" t="s">
        <v>235</v>
      </c>
      <c r="B37" s="95" t="s">
        <v>234</v>
      </c>
      <c r="C37" s="93">
        <v>564.6</v>
      </c>
    </row>
    <row r="38" spans="1:3" ht="37.5">
      <c r="A38" s="95" t="s">
        <v>343</v>
      </c>
      <c r="B38" s="95" t="s">
        <v>236</v>
      </c>
      <c r="C38" s="93">
        <f>C39+C40+C41</f>
        <v>2677.9</v>
      </c>
    </row>
    <row r="39" spans="1:3" ht="131.25">
      <c r="A39" s="95" t="s">
        <v>238</v>
      </c>
      <c r="B39" s="95" t="s">
        <v>237</v>
      </c>
      <c r="C39" s="93">
        <v>0</v>
      </c>
    </row>
    <row r="40" spans="1:3" ht="75">
      <c r="A40" s="95" t="s">
        <v>240</v>
      </c>
      <c r="B40" s="95" t="s">
        <v>239</v>
      </c>
      <c r="C40" s="93">
        <v>616.9</v>
      </c>
    </row>
    <row r="41" spans="1:3" ht="93.75">
      <c r="A41" s="95" t="s">
        <v>390</v>
      </c>
      <c r="B41" s="95" t="s">
        <v>391</v>
      </c>
      <c r="C41" s="93">
        <v>2061</v>
      </c>
    </row>
    <row r="42" spans="1:3" ht="18.75">
      <c r="A42" s="95" t="s">
        <v>242</v>
      </c>
      <c r="B42" s="95" t="s">
        <v>241</v>
      </c>
      <c r="C42" s="93">
        <f>C43+C44+C45</f>
        <v>57.7</v>
      </c>
    </row>
    <row r="43" spans="1:3" ht="75">
      <c r="A43" s="95" t="s">
        <v>412</v>
      </c>
      <c r="B43" s="95" t="s">
        <v>414</v>
      </c>
      <c r="C43" s="93">
        <v>7</v>
      </c>
    </row>
    <row r="44" spans="1:3" ht="131.25">
      <c r="A44" s="95" t="s">
        <v>433</v>
      </c>
      <c r="B44" s="95" t="s">
        <v>434</v>
      </c>
      <c r="C44" s="93">
        <v>1</v>
      </c>
    </row>
    <row r="45" spans="1:3" ht="56.25" customHeight="1">
      <c r="A45" s="95" t="s">
        <v>413</v>
      </c>
      <c r="B45" s="95" t="s">
        <v>415</v>
      </c>
      <c r="C45" s="93">
        <v>49.7</v>
      </c>
    </row>
    <row r="46" spans="1:3" ht="56.25" customHeight="1">
      <c r="A46" s="95" t="s">
        <v>421</v>
      </c>
      <c r="B46" s="95" t="s">
        <v>419</v>
      </c>
      <c r="C46" s="93">
        <f>C47</f>
        <v>0</v>
      </c>
    </row>
    <row r="47" spans="1:3" ht="56.25" customHeight="1">
      <c r="A47" s="95" t="s">
        <v>422</v>
      </c>
      <c r="B47" s="95" t="s">
        <v>420</v>
      </c>
      <c r="C47" s="93">
        <v>0</v>
      </c>
    </row>
    <row r="48" spans="1:3" ht="39" customHeight="1">
      <c r="A48" s="95" t="s">
        <v>244</v>
      </c>
      <c r="B48" s="95" t="s">
        <v>243</v>
      </c>
      <c r="C48" s="93">
        <f>C49</f>
        <v>185.1</v>
      </c>
    </row>
    <row r="49" spans="1:3" ht="40.5" customHeight="1">
      <c r="A49" s="95" t="s">
        <v>246</v>
      </c>
      <c r="B49" s="95" t="s">
        <v>245</v>
      </c>
      <c r="C49" s="93">
        <v>185.1</v>
      </c>
    </row>
    <row r="50" spans="1:9" ht="18.75">
      <c r="A50" s="96" t="s">
        <v>248</v>
      </c>
      <c r="B50" s="95" t="s">
        <v>247</v>
      </c>
      <c r="C50" s="93">
        <f>C51+C54+C59+C62+C64</f>
        <v>439423.2</v>
      </c>
      <c r="I50" t="s">
        <v>389</v>
      </c>
    </row>
    <row r="51" spans="1:3" ht="18.75">
      <c r="A51" s="96" t="s">
        <v>344</v>
      </c>
      <c r="B51" s="95" t="s">
        <v>249</v>
      </c>
      <c r="C51" s="93">
        <f>SUM(C52:C53)</f>
        <v>1774.5</v>
      </c>
    </row>
    <row r="52" spans="1:3" ht="65.25" customHeight="1">
      <c r="A52" s="97" t="s">
        <v>345</v>
      </c>
      <c r="B52" s="98" t="s">
        <v>346</v>
      </c>
      <c r="C52" s="93">
        <v>1774.5</v>
      </c>
    </row>
    <row r="53" spans="1:3" ht="56.25">
      <c r="A53" s="97" t="s">
        <v>293</v>
      </c>
      <c r="B53" s="98" t="s">
        <v>292</v>
      </c>
      <c r="C53" s="93">
        <v>0</v>
      </c>
    </row>
    <row r="54" spans="1:3" ht="18.75">
      <c r="A54" s="95" t="s">
        <v>347</v>
      </c>
      <c r="B54" s="95" t="s">
        <v>250</v>
      </c>
      <c r="C54" s="93">
        <f>SUM(C55:C58)</f>
        <v>69967.7</v>
      </c>
    </row>
    <row r="55" spans="1:3" ht="131.25">
      <c r="A55" s="95" t="s">
        <v>392</v>
      </c>
      <c r="B55" s="95" t="s">
        <v>393</v>
      </c>
      <c r="C55" s="93">
        <v>39525.2</v>
      </c>
    </row>
    <row r="56" spans="1:3" ht="75">
      <c r="A56" s="95" t="s">
        <v>348</v>
      </c>
      <c r="B56" s="95" t="s">
        <v>251</v>
      </c>
      <c r="C56" s="93">
        <v>21282.8</v>
      </c>
    </row>
    <row r="57" spans="1:3" ht="93.75">
      <c r="A57" s="95" t="s">
        <v>349</v>
      </c>
      <c r="B57" s="95" t="s">
        <v>319</v>
      </c>
      <c r="C57" s="93">
        <v>5019.9</v>
      </c>
    </row>
    <row r="58" spans="1:3" ht="37.5">
      <c r="A58" s="95" t="s">
        <v>350</v>
      </c>
      <c r="B58" s="95" t="s">
        <v>252</v>
      </c>
      <c r="C58" s="93">
        <v>4139.8</v>
      </c>
    </row>
    <row r="59" spans="1:3" ht="37.5">
      <c r="A59" s="95" t="s">
        <v>267</v>
      </c>
      <c r="B59" s="95" t="s">
        <v>253</v>
      </c>
      <c r="C59" s="93">
        <f>C60+C61</f>
        <v>391066.9</v>
      </c>
    </row>
    <row r="60" spans="1:3" ht="93.75">
      <c r="A60" s="95" t="s">
        <v>269</v>
      </c>
      <c r="B60" s="95" t="s">
        <v>268</v>
      </c>
      <c r="C60" s="93">
        <v>0</v>
      </c>
    </row>
    <row r="61" spans="1:3" ht="37.5">
      <c r="A61" s="95" t="s">
        <v>351</v>
      </c>
      <c r="B61" s="95" t="s">
        <v>352</v>
      </c>
      <c r="C61" s="93">
        <v>391066.9</v>
      </c>
    </row>
    <row r="62" spans="1:3" ht="37.5">
      <c r="A62" s="95" t="s">
        <v>430</v>
      </c>
      <c r="B62" s="95" t="s">
        <v>431</v>
      </c>
      <c r="C62" s="93">
        <f>C63</f>
        <v>273.6</v>
      </c>
    </row>
    <row r="63" spans="1:3" ht="37.5">
      <c r="A63" s="95" t="s">
        <v>429</v>
      </c>
      <c r="B63" s="95" t="s">
        <v>432</v>
      </c>
      <c r="C63" s="93">
        <v>273.6</v>
      </c>
    </row>
    <row r="64" spans="1:3" ht="73.5" customHeight="1">
      <c r="A64" s="95" t="s">
        <v>355</v>
      </c>
      <c r="B64" s="95" t="s">
        <v>270</v>
      </c>
      <c r="C64" s="93">
        <v>-23659.5</v>
      </c>
    </row>
    <row r="65" spans="1:3" ht="18.75">
      <c r="A65" s="95"/>
      <c r="B65" s="95"/>
      <c r="C65" s="93"/>
    </row>
  </sheetData>
  <sheetProtection/>
  <mergeCells count="3">
    <mergeCell ref="A8:C8"/>
    <mergeCell ref="C2:C5"/>
    <mergeCell ref="A7:C7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59" r:id="rId1"/>
  <rowBreaks count="1" manualBreakCount="1">
    <brk id="2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2"/>
  <sheetViews>
    <sheetView view="pageBreakPreview" zoomScale="115" zoomScaleSheetLayoutView="115" zoomScalePageLayoutView="0" workbookViewId="0" topLeftCell="A178">
      <selection activeCell="E64" sqref="E64"/>
    </sheetView>
  </sheetViews>
  <sheetFormatPr defaultColWidth="9.00390625" defaultRowHeight="12.75"/>
  <cols>
    <col min="1" max="1" width="50.125" style="0" customWidth="1"/>
    <col min="2" max="2" width="8.125" style="0" customWidth="1"/>
    <col min="5" max="5" width="17.875" style="0" customWidth="1"/>
    <col min="6" max="6" width="5.375" style="0" customWidth="1"/>
    <col min="7" max="7" width="35.75390625" style="0" customWidth="1"/>
    <col min="8" max="8" width="14.875" style="0" customWidth="1"/>
    <col min="9" max="9" width="14.375" style="0" bestFit="1" customWidth="1"/>
    <col min="10" max="10" width="11.75390625" style="0" bestFit="1" customWidth="1"/>
  </cols>
  <sheetData>
    <row r="1" spans="1:7" ht="15">
      <c r="A1" s="6"/>
      <c r="B1" s="6"/>
      <c r="C1" s="6"/>
      <c r="D1" s="49"/>
      <c r="E1" s="49"/>
      <c r="F1" s="49"/>
      <c r="G1" s="49" t="s">
        <v>263</v>
      </c>
    </row>
    <row r="2" spans="1:7" ht="15">
      <c r="A2" s="11"/>
      <c r="B2" s="11"/>
      <c r="C2" s="6"/>
      <c r="D2" s="28"/>
      <c r="E2" s="28"/>
      <c r="F2" s="28"/>
      <c r="G2" s="132" t="str">
        <f>'приложение 1'!C2:C5</f>
        <v>к постановлению администрации городского поселения город Бобров Бобровского муниципального района Воронежской области</v>
      </c>
    </row>
    <row r="3" spans="1:7" ht="15">
      <c r="A3" s="6"/>
      <c r="B3" s="6"/>
      <c r="C3" s="6"/>
      <c r="D3" s="28"/>
      <c r="E3" s="28"/>
      <c r="F3" s="28"/>
      <c r="G3" s="132"/>
    </row>
    <row r="4" spans="1:7" ht="15">
      <c r="A4" s="6"/>
      <c r="B4" s="6"/>
      <c r="C4" s="6"/>
      <c r="D4" s="28"/>
      <c r="E4" s="28"/>
      <c r="F4" s="28"/>
      <c r="G4" s="132"/>
    </row>
    <row r="5" spans="1:7" ht="15">
      <c r="A5" s="6"/>
      <c r="B5" s="6"/>
      <c r="C5" s="6"/>
      <c r="D5" s="28"/>
      <c r="E5" s="28"/>
      <c r="F5" s="28"/>
      <c r="G5" s="132"/>
    </row>
    <row r="6" spans="1:7" ht="15">
      <c r="A6" s="6"/>
      <c r="B6" s="6"/>
      <c r="C6" s="6"/>
      <c r="D6" s="28"/>
      <c r="E6" s="28"/>
      <c r="F6" s="28"/>
      <c r="G6" s="28" t="str">
        <f>'приложение 1'!C6</f>
        <v>от "13" октября 2020 года №410/1</v>
      </c>
    </row>
    <row r="7" spans="1:7" ht="12.75">
      <c r="A7" s="6"/>
      <c r="B7" s="6"/>
      <c r="C7" s="6"/>
      <c r="D7" s="6"/>
      <c r="E7" s="6"/>
      <c r="F7" s="6"/>
      <c r="G7" s="6"/>
    </row>
    <row r="8" spans="1:7" ht="12.75">
      <c r="A8" s="6"/>
      <c r="B8" s="6"/>
      <c r="C8" s="11"/>
      <c r="D8" s="11"/>
      <c r="E8" s="11"/>
      <c r="F8" s="6"/>
      <c r="G8" s="6"/>
    </row>
    <row r="9" spans="1:7" ht="37.5" customHeight="1">
      <c r="A9" s="131" t="s">
        <v>377</v>
      </c>
      <c r="B9" s="131"/>
      <c r="C9" s="131"/>
      <c r="D9" s="131"/>
      <c r="E9" s="131"/>
      <c r="F9" s="131"/>
      <c r="G9" s="131"/>
    </row>
    <row r="10" spans="1:7" ht="21" customHeight="1">
      <c r="A10" s="131" t="str">
        <f>'приложение 1'!A8:C8</f>
        <v>за 3 квартал 2020 года</v>
      </c>
      <c r="B10" s="131"/>
      <c r="C10" s="131"/>
      <c r="D10" s="131"/>
      <c r="E10" s="131"/>
      <c r="F10" s="131"/>
      <c r="G10" s="131"/>
    </row>
    <row r="11" spans="1:7" ht="12.75">
      <c r="A11" s="6"/>
      <c r="B11" s="6"/>
      <c r="C11" s="11"/>
      <c r="D11" s="11"/>
      <c r="E11" s="11"/>
      <c r="F11" s="11"/>
      <c r="G11" s="110" t="s">
        <v>388</v>
      </c>
    </row>
    <row r="12" spans="1:7" ht="2.25" customHeight="1">
      <c r="A12" s="6"/>
      <c r="B12" s="6"/>
      <c r="C12" s="6"/>
      <c r="D12" s="6"/>
      <c r="E12" s="6"/>
      <c r="F12" s="6"/>
      <c r="G12" s="6"/>
    </row>
    <row r="13" spans="1:7" s="26" customFormat="1" ht="30.75" customHeight="1">
      <c r="A13" s="20" t="s">
        <v>7</v>
      </c>
      <c r="B13" s="20" t="s">
        <v>43</v>
      </c>
      <c r="C13" s="20" t="s">
        <v>9</v>
      </c>
      <c r="D13" s="20" t="s">
        <v>8</v>
      </c>
      <c r="E13" s="20" t="s">
        <v>19</v>
      </c>
      <c r="F13" s="20" t="s">
        <v>18</v>
      </c>
      <c r="G13" s="21" t="str">
        <f>'приложение 1'!C10</f>
        <v>исполнено на 01.10.2020г.</v>
      </c>
    </row>
    <row r="14" spans="1:7" ht="13.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3">
        <v>7</v>
      </c>
    </row>
    <row r="15" spans="1:10" s="34" customFormat="1" ht="18.75">
      <c r="A15" s="32" t="s">
        <v>10</v>
      </c>
      <c r="B15" s="32"/>
      <c r="C15" s="33"/>
      <c r="D15" s="33"/>
      <c r="E15" s="33"/>
      <c r="F15" s="33"/>
      <c r="G15" s="99">
        <v>511318.5</v>
      </c>
      <c r="H15" s="100">
        <f>G16-G15</f>
        <v>0</v>
      </c>
      <c r="I15" s="100"/>
      <c r="J15" s="101"/>
    </row>
    <row r="16" spans="1:8" s="4" customFormat="1" ht="41.25" customHeight="1">
      <c r="A16" s="35" t="s">
        <v>52</v>
      </c>
      <c r="B16" s="36" t="s">
        <v>51</v>
      </c>
      <c r="C16" s="37"/>
      <c r="D16" s="37"/>
      <c r="E16" s="37"/>
      <c r="F16" s="37"/>
      <c r="G16" s="102">
        <f>G17+G52+G70+G95+G150+G161+G177</f>
        <v>511318.49999999994</v>
      </c>
      <c r="H16" s="4">
        <f>H17+H52+H70+H95+H150+H161+H177</f>
        <v>248224.40000000002</v>
      </c>
    </row>
    <row r="17" spans="1:10" s="3" customFormat="1" ht="18.75">
      <c r="A17" s="38" t="s">
        <v>41</v>
      </c>
      <c r="B17" s="17" t="s">
        <v>51</v>
      </c>
      <c r="C17" s="17" t="s">
        <v>11</v>
      </c>
      <c r="D17" s="17"/>
      <c r="E17" s="39"/>
      <c r="F17" s="40"/>
      <c r="G17" s="103">
        <f>G18+G28+G35+G40</f>
        <v>14772.399999999998</v>
      </c>
      <c r="H17" s="3">
        <v>9972.4</v>
      </c>
      <c r="I17" s="104">
        <f>G17-H17</f>
        <v>4799.999999999998</v>
      </c>
      <c r="J17" s="104"/>
    </row>
    <row r="18" spans="1:7" s="3" customFormat="1" ht="48.75" customHeight="1">
      <c r="A18" s="14" t="s">
        <v>50</v>
      </c>
      <c r="B18" s="17" t="s">
        <v>51</v>
      </c>
      <c r="C18" s="17" t="s">
        <v>11</v>
      </c>
      <c r="D18" s="17" t="s">
        <v>12</v>
      </c>
      <c r="E18" s="17"/>
      <c r="F18" s="40"/>
      <c r="G18" s="103">
        <f>G22+G23+G24+G26+G27</f>
        <v>3940.4</v>
      </c>
    </row>
    <row r="19" spans="1:7" s="3" customFormat="1" ht="63" customHeight="1">
      <c r="A19" s="14" t="s">
        <v>149</v>
      </c>
      <c r="B19" s="17" t="s">
        <v>51</v>
      </c>
      <c r="C19" s="17" t="s">
        <v>11</v>
      </c>
      <c r="D19" s="17" t="s">
        <v>12</v>
      </c>
      <c r="E19" s="17" t="s">
        <v>54</v>
      </c>
      <c r="F19" s="40"/>
      <c r="G19" s="103">
        <f>G20</f>
        <v>3940.4</v>
      </c>
    </row>
    <row r="20" spans="1:7" s="3" customFormat="1" ht="29.25" customHeight="1">
      <c r="A20" s="14" t="s">
        <v>57</v>
      </c>
      <c r="B20" s="17" t="s">
        <v>51</v>
      </c>
      <c r="C20" s="17" t="s">
        <v>11</v>
      </c>
      <c r="D20" s="17" t="s">
        <v>12</v>
      </c>
      <c r="E20" s="17" t="s">
        <v>55</v>
      </c>
      <c r="F20" s="40"/>
      <c r="G20" s="103">
        <f>G21+G25</f>
        <v>3940.4</v>
      </c>
    </row>
    <row r="21" spans="1:7" s="3" customFormat="1" ht="30.75" customHeight="1">
      <c r="A21" s="14" t="s">
        <v>58</v>
      </c>
      <c r="B21" s="17" t="s">
        <v>51</v>
      </c>
      <c r="C21" s="17" t="s">
        <v>11</v>
      </c>
      <c r="D21" s="17" t="s">
        <v>12</v>
      </c>
      <c r="E21" s="17" t="s">
        <v>56</v>
      </c>
      <c r="F21" s="40"/>
      <c r="G21" s="103">
        <f>G22+G23+G24</f>
        <v>2441.5</v>
      </c>
    </row>
    <row r="22" spans="1:7" s="3" customFormat="1" ht="80.25" customHeight="1">
      <c r="A22" s="14" t="s">
        <v>59</v>
      </c>
      <c r="B22" s="17" t="s">
        <v>51</v>
      </c>
      <c r="C22" s="17" t="s">
        <v>11</v>
      </c>
      <c r="D22" s="17" t="s">
        <v>12</v>
      </c>
      <c r="E22" s="17" t="s">
        <v>60</v>
      </c>
      <c r="F22" s="17" t="s">
        <v>30</v>
      </c>
      <c r="G22" s="103">
        <v>1711.4</v>
      </c>
    </row>
    <row r="23" spans="1:7" s="3" customFormat="1" ht="43.5" customHeight="1">
      <c r="A23" s="14" t="s">
        <v>74</v>
      </c>
      <c r="B23" s="17" t="s">
        <v>51</v>
      </c>
      <c r="C23" s="17" t="s">
        <v>11</v>
      </c>
      <c r="D23" s="17" t="s">
        <v>12</v>
      </c>
      <c r="E23" s="17" t="s">
        <v>60</v>
      </c>
      <c r="F23" s="17" t="s">
        <v>28</v>
      </c>
      <c r="G23" s="103">
        <v>725.1</v>
      </c>
    </row>
    <row r="24" spans="1:7" s="3" customFormat="1" ht="32.25" customHeight="1">
      <c r="A24" s="14" t="s">
        <v>61</v>
      </c>
      <c r="B24" s="17" t="s">
        <v>51</v>
      </c>
      <c r="C24" s="17" t="s">
        <v>11</v>
      </c>
      <c r="D24" s="17" t="s">
        <v>12</v>
      </c>
      <c r="E24" s="17" t="s">
        <v>60</v>
      </c>
      <c r="F24" s="17" t="s">
        <v>31</v>
      </c>
      <c r="G24" s="103">
        <v>5</v>
      </c>
    </row>
    <row r="25" spans="1:7" s="3" customFormat="1" ht="32.25" customHeight="1">
      <c r="A25" s="14" t="s">
        <v>64</v>
      </c>
      <c r="B25" s="17" t="s">
        <v>51</v>
      </c>
      <c r="C25" s="17" t="s">
        <v>11</v>
      </c>
      <c r="D25" s="17" t="s">
        <v>12</v>
      </c>
      <c r="E25" s="17" t="s">
        <v>62</v>
      </c>
      <c r="F25" s="17"/>
      <c r="G25" s="103">
        <f>G26+G27</f>
        <v>1498.9</v>
      </c>
    </row>
    <row r="26" spans="1:7" s="3" customFormat="1" ht="79.5" customHeight="1">
      <c r="A26" s="14" t="s">
        <v>66</v>
      </c>
      <c r="B26" s="17" t="s">
        <v>51</v>
      </c>
      <c r="C26" s="17" t="s">
        <v>11</v>
      </c>
      <c r="D26" s="17" t="s">
        <v>12</v>
      </c>
      <c r="E26" s="17" t="s">
        <v>63</v>
      </c>
      <c r="F26" s="17" t="s">
        <v>30</v>
      </c>
      <c r="G26" s="103">
        <v>1498.9</v>
      </c>
    </row>
    <row r="27" spans="1:7" s="3" customFormat="1" ht="46.5" customHeight="1">
      <c r="A27" s="14" t="s">
        <v>183</v>
      </c>
      <c r="B27" s="17" t="s">
        <v>51</v>
      </c>
      <c r="C27" s="17" t="s">
        <v>11</v>
      </c>
      <c r="D27" s="17" t="s">
        <v>12</v>
      </c>
      <c r="E27" s="17" t="s">
        <v>63</v>
      </c>
      <c r="F27" s="17" t="s">
        <v>28</v>
      </c>
      <c r="G27" s="103">
        <v>0</v>
      </c>
    </row>
    <row r="28" spans="1:7" s="3" customFormat="1" ht="29.25" customHeight="1">
      <c r="A28" s="14" t="s">
        <v>282</v>
      </c>
      <c r="B28" s="17" t="s">
        <v>51</v>
      </c>
      <c r="C28" s="17" t="s">
        <v>11</v>
      </c>
      <c r="D28" s="17" t="s">
        <v>283</v>
      </c>
      <c r="E28" s="17"/>
      <c r="F28" s="17"/>
      <c r="G28" s="103">
        <f>G29</f>
        <v>1498.3999999999999</v>
      </c>
    </row>
    <row r="29" spans="1:7" s="3" customFormat="1" ht="33" customHeight="1">
      <c r="A29" s="14" t="s">
        <v>275</v>
      </c>
      <c r="B29" s="17" t="s">
        <v>51</v>
      </c>
      <c r="C29" s="17" t="s">
        <v>11</v>
      </c>
      <c r="D29" s="17" t="s">
        <v>283</v>
      </c>
      <c r="E29" s="17" t="s">
        <v>54</v>
      </c>
      <c r="F29" s="17"/>
      <c r="G29" s="103">
        <f>G30</f>
        <v>1498.3999999999999</v>
      </c>
    </row>
    <row r="30" spans="1:7" s="3" customFormat="1" ht="35.25" customHeight="1">
      <c r="A30" s="14" t="s">
        <v>284</v>
      </c>
      <c r="B30" s="17" t="s">
        <v>51</v>
      </c>
      <c r="C30" s="17" t="s">
        <v>11</v>
      </c>
      <c r="D30" s="17" t="s">
        <v>283</v>
      </c>
      <c r="E30" s="17" t="s">
        <v>285</v>
      </c>
      <c r="F30" s="17"/>
      <c r="G30" s="103">
        <f>G31+G33</f>
        <v>1498.3999999999999</v>
      </c>
    </row>
    <row r="31" spans="1:7" s="3" customFormat="1" ht="28.5" customHeight="1">
      <c r="A31" s="14" t="s">
        <v>286</v>
      </c>
      <c r="B31" s="17" t="s">
        <v>51</v>
      </c>
      <c r="C31" s="17" t="s">
        <v>11</v>
      </c>
      <c r="D31" s="17" t="s">
        <v>283</v>
      </c>
      <c r="E31" s="17" t="s">
        <v>287</v>
      </c>
      <c r="F31" s="17"/>
      <c r="G31" s="103">
        <f>G32</f>
        <v>1061.6</v>
      </c>
    </row>
    <row r="32" spans="1:7" s="3" customFormat="1" ht="44.25" customHeight="1">
      <c r="A32" s="14" t="s">
        <v>288</v>
      </c>
      <c r="B32" s="17" t="s">
        <v>51</v>
      </c>
      <c r="C32" s="17" t="s">
        <v>11</v>
      </c>
      <c r="D32" s="17" t="s">
        <v>283</v>
      </c>
      <c r="E32" s="17" t="s">
        <v>289</v>
      </c>
      <c r="F32" s="17" t="s">
        <v>31</v>
      </c>
      <c r="G32" s="103">
        <v>1061.6</v>
      </c>
    </row>
    <row r="33" spans="1:7" s="3" customFormat="1" ht="65.25" customHeight="1">
      <c r="A33" s="14" t="s">
        <v>440</v>
      </c>
      <c r="B33" s="17" t="s">
        <v>51</v>
      </c>
      <c r="C33" s="17" t="s">
        <v>11</v>
      </c>
      <c r="D33" s="17" t="s">
        <v>283</v>
      </c>
      <c r="E33" s="17" t="s">
        <v>438</v>
      </c>
      <c r="F33" s="17"/>
      <c r="G33" s="103">
        <f>G34</f>
        <v>436.8</v>
      </c>
    </row>
    <row r="34" spans="1:7" s="3" customFormat="1" ht="43.5" customHeight="1">
      <c r="A34" s="14" t="s">
        <v>441</v>
      </c>
      <c r="B34" s="17" t="s">
        <v>51</v>
      </c>
      <c r="C34" s="17" t="s">
        <v>11</v>
      </c>
      <c r="D34" s="17" t="s">
        <v>283</v>
      </c>
      <c r="E34" s="17" t="s">
        <v>439</v>
      </c>
      <c r="F34" s="17" t="s">
        <v>28</v>
      </c>
      <c r="G34" s="103">
        <v>436.8</v>
      </c>
    </row>
    <row r="35" spans="1:7" s="3" customFormat="1" ht="22.5" customHeight="1">
      <c r="A35" s="14" t="s">
        <v>0</v>
      </c>
      <c r="B35" s="17" t="s">
        <v>51</v>
      </c>
      <c r="C35" s="17" t="s">
        <v>11</v>
      </c>
      <c r="D35" s="17" t="s">
        <v>24</v>
      </c>
      <c r="E35" s="17"/>
      <c r="F35" s="17"/>
      <c r="G35" s="103">
        <f>G36</f>
        <v>0</v>
      </c>
    </row>
    <row r="36" spans="1:7" s="3" customFormat="1" ht="42" customHeight="1">
      <c r="A36" s="14" t="s">
        <v>149</v>
      </c>
      <c r="B36" s="17" t="s">
        <v>51</v>
      </c>
      <c r="C36" s="17" t="s">
        <v>11</v>
      </c>
      <c r="D36" s="17" t="s">
        <v>24</v>
      </c>
      <c r="E36" s="17" t="s">
        <v>54</v>
      </c>
      <c r="F36" s="17"/>
      <c r="G36" s="103">
        <f>G37</f>
        <v>0</v>
      </c>
    </row>
    <row r="37" spans="1:7" s="3" customFormat="1" ht="33" customHeight="1">
      <c r="A37" s="14" t="s">
        <v>57</v>
      </c>
      <c r="B37" s="17" t="s">
        <v>51</v>
      </c>
      <c r="C37" s="17" t="s">
        <v>11</v>
      </c>
      <c r="D37" s="17" t="s">
        <v>24</v>
      </c>
      <c r="E37" s="17" t="s">
        <v>55</v>
      </c>
      <c r="F37" s="17"/>
      <c r="G37" s="103">
        <f>G38</f>
        <v>0</v>
      </c>
    </row>
    <row r="38" spans="1:7" s="3" customFormat="1" ht="33" customHeight="1">
      <c r="A38" s="14" t="s">
        <v>67</v>
      </c>
      <c r="B38" s="17" t="s">
        <v>51</v>
      </c>
      <c r="C38" s="17" t="s">
        <v>11</v>
      </c>
      <c r="D38" s="17" t="s">
        <v>24</v>
      </c>
      <c r="E38" s="17" t="s">
        <v>65</v>
      </c>
      <c r="F38" s="17"/>
      <c r="G38" s="103">
        <f>G39</f>
        <v>0</v>
      </c>
    </row>
    <row r="39" spans="1:7" s="3" customFormat="1" ht="71.25" customHeight="1">
      <c r="A39" s="14" t="s">
        <v>68</v>
      </c>
      <c r="B39" s="17" t="s">
        <v>51</v>
      </c>
      <c r="C39" s="17" t="s">
        <v>11</v>
      </c>
      <c r="D39" s="17" t="s">
        <v>24</v>
      </c>
      <c r="E39" s="17" t="s">
        <v>69</v>
      </c>
      <c r="F39" s="17" t="s">
        <v>31</v>
      </c>
      <c r="G39" s="103">
        <v>0</v>
      </c>
    </row>
    <row r="40" spans="1:7" s="3" customFormat="1" ht="25.5" customHeight="1">
      <c r="A40" s="14" t="s">
        <v>40</v>
      </c>
      <c r="B40" s="17" t="s">
        <v>51</v>
      </c>
      <c r="C40" s="17" t="s">
        <v>11</v>
      </c>
      <c r="D40" s="17" t="s">
        <v>25</v>
      </c>
      <c r="E40" s="17"/>
      <c r="F40" s="17"/>
      <c r="G40" s="103">
        <f>G44+G46+G47+G50+G51+G48</f>
        <v>9333.599999999999</v>
      </c>
    </row>
    <row r="41" spans="1:7" s="3" customFormat="1" ht="63" customHeight="1">
      <c r="A41" s="14" t="s">
        <v>53</v>
      </c>
      <c r="B41" s="17" t="s">
        <v>51</v>
      </c>
      <c r="C41" s="17" t="s">
        <v>11</v>
      </c>
      <c r="D41" s="17" t="s">
        <v>25</v>
      </c>
      <c r="E41" s="17" t="s">
        <v>54</v>
      </c>
      <c r="F41" s="17"/>
      <c r="G41" s="103">
        <f>G42</f>
        <v>9333.6</v>
      </c>
    </row>
    <row r="42" spans="1:7" s="3" customFormat="1" ht="30.75" customHeight="1">
      <c r="A42" s="14" t="s">
        <v>57</v>
      </c>
      <c r="B42" s="17" t="s">
        <v>51</v>
      </c>
      <c r="C42" s="17" t="s">
        <v>11</v>
      </c>
      <c r="D42" s="17" t="s">
        <v>25</v>
      </c>
      <c r="E42" s="17" t="s">
        <v>55</v>
      </c>
      <c r="F42" s="17"/>
      <c r="G42" s="103">
        <f>G43+G45+G49</f>
        <v>9333.6</v>
      </c>
    </row>
    <row r="43" spans="1:7" s="3" customFormat="1" ht="33" customHeight="1">
      <c r="A43" s="14" t="s">
        <v>58</v>
      </c>
      <c r="B43" s="17" t="s">
        <v>51</v>
      </c>
      <c r="C43" s="17" t="s">
        <v>11</v>
      </c>
      <c r="D43" s="17" t="s">
        <v>25</v>
      </c>
      <c r="E43" s="17" t="s">
        <v>56</v>
      </c>
      <c r="F43" s="17"/>
      <c r="G43" s="103">
        <f>G44</f>
        <v>560.4</v>
      </c>
    </row>
    <row r="44" spans="1:7" s="3" customFormat="1" ht="46.5" customHeight="1">
      <c r="A44" s="14" t="s">
        <v>74</v>
      </c>
      <c r="B44" s="17" t="s">
        <v>51</v>
      </c>
      <c r="C44" s="17" t="s">
        <v>11</v>
      </c>
      <c r="D44" s="17" t="s">
        <v>25</v>
      </c>
      <c r="E44" s="17" t="s">
        <v>60</v>
      </c>
      <c r="F44" s="17" t="s">
        <v>28</v>
      </c>
      <c r="G44" s="103">
        <v>560.4</v>
      </c>
    </row>
    <row r="45" spans="1:7" s="3" customFormat="1" ht="74.25" customHeight="1">
      <c r="A45" s="14" t="s">
        <v>70</v>
      </c>
      <c r="B45" s="17" t="s">
        <v>51</v>
      </c>
      <c r="C45" s="17" t="s">
        <v>11</v>
      </c>
      <c r="D45" s="17" t="s">
        <v>25</v>
      </c>
      <c r="E45" s="17" t="s">
        <v>71</v>
      </c>
      <c r="F45" s="17"/>
      <c r="G45" s="103">
        <f>G46+G47+G48</f>
        <v>5643.400000000001</v>
      </c>
    </row>
    <row r="46" spans="1:7" s="3" customFormat="1" ht="48.75" customHeight="1">
      <c r="A46" s="14" t="s">
        <v>184</v>
      </c>
      <c r="B46" s="17" t="s">
        <v>51</v>
      </c>
      <c r="C46" s="17" t="s">
        <v>11</v>
      </c>
      <c r="D46" s="17" t="s">
        <v>25</v>
      </c>
      <c r="E46" s="17" t="s">
        <v>72</v>
      </c>
      <c r="F46" s="17" t="s">
        <v>28</v>
      </c>
      <c r="G46" s="103">
        <v>1563.1</v>
      </c>
    </row>
    <row r="47" spans="1:7" s="3" customFormat="1" ht="48.75" customHeight="1">
      <c r="A47" s="14" t="s">
        <v>192</v>
      </c>
      <c r="B47" s="17" t="s">
        <v>51</v>
      </c>
      <c r="C47" s="17" t="s">
        <v>11</v>
      </c>
      <c r="D47" s="17" t="s">
        <v>25</v>
      </c>
      <c r="E47" s="17" t="s">
        <v>72</v>
      </c>
      <c r="F47" s="17" t="s">
        <v>29</v>
      </c>
      <c r="G47" s="103">
        <v>3933</v>
      </c>
    </row>
    <row r="48" spans="1:7" s="3" customFormat="1" ht="48.75" customHeight="1">
      <c r="A48" s="14" t="s">
        <v>126</v>
      </c>
      <c r="B48" s="17" t="s">
        <v>51</v>
      </c>
      <c r="C48" s="17" t="s">
        <v>11</v>
      </c>
      <c r="D48" s="17" t="s">
        <v>25</v>
      </c>
      <c r="E48" s="17" t="s">
        <v>72</v>
      </c>
      <c r="F48" s="17" t="s">
        <v>31</v>
      </c>
      <c r="G48" s="103">
        <v>147.3</v>
      </c>
    </row>
    <row r="49" spans="1:7" s="74" customFormat="1" ht="33" customHeight="1">
      <c r="A49" s="72" t="s">
        <v>294</v>
      </c>
      <c r="B49" s="73" t="s">
        <v>51</v>
      </c>
      <c r="C49" s="73" t="s">
        <v>11</v>
      </c>
      <c r="D49" s="73" t="s">
        <v>25</v>
      </c>
      <c r="E49" s="73" t="s">
        <v>295</v>
      </c>
      <c r="F49" s="73"/>
      <c r="G49" s="105">
        <f>G50+G51</f>
        <v>3129.8</v>
      </c>
    </row>
    <row r="50" spans="1:7" s="74" customFormat="1" ht="82.5" customHeight="1">
      <c r="A50" s="75" t="s">
        <v>296</v>
      </c>
      <c r="B50" s="73" t="s">
        <v>51</v>
      </c>
      <c r="C50" s="73" t="s">
        <v>11</v>
      </c>
      <c r="D50" s="73" t="s">
        <v>25</v>
      </c>
      <c r="E50" s="73" t="s">
        <v>297</v>
      </c>
      <c r="F50" s="73" t="s">
        <v>30</v>
      </c>
      <c r="G50" s="105">
        <v>3031</v>
      </c>
    </row>
    <row r="51" spans="1:7" s="74" customFormat="1" ht="46.5" customHeight="1">
      <c r="A51" s="75" t="s">
        <v>298</v>
      </c>
      <c r="B51" s="73" t="s">
        <v>51</v>
      </c>
      <c r="C51" s="73" t="s">
        <v>11</v>
      </c>
      <c r="D51" s="73" t="s">
        <v>25</v>
      </c>
      <c r="E51" s="73" t="s">
        <v>297</v>
      </c>
      <c r="F51" s="73" t="s">
        <v>28</v>
      </c>
      <c r="G51" s="105">
        <v>98.8</v>
      </c>
    </row>
    <row r="52" spans="1:9" s="3" customFormat="1" ht="30" customHeight="1">
      <c r="A52" s="14" t="s">
        <v>272</v>
      </c>
      <c r="B52" s="17" t="s">
        <v>51</v>
      </c>
      <c r="C52" s="17" t="s">
        <v>16</v>
      </c>
      <c r="D52" s="17"/>
      <c r="E52" s="17"/>
      <c r="F52" s="17"/>
      <c r="G52" s="103">
        <f>G65+G60+G53</f>
        <v>395.3</v>
      </c>
      <c r="H52" s="3">
        <f>66.2</f>
        <v>66.2</v>
      </c>
      <c r="I52" s="104">
        <f>G52-H52</f>
        <v>329.1</v>
      </c>
    </row>
    <row r="53" spans="1:7" s="3" customFormat="1" ht="30" customHeight="1">
      <c r="A53" s="14" t="s">
        <v>320</v>
      </c>
      <c r="B53" s="17" t="s">
        <v>51</v>
      </c>
      <c r="C53" s="17" t="s">
        <v>16</v>
      </c>
      <c r="D53" s="17" t="s">
        <v>27</v>
      </c>
      <c r="F53" s="17"/>
      <c r="G53" s="103">
        <f>G54</f>
        <v>0</v>
      </c>
    </row>
    <row r="54" spans="1:7" s="3" customFormat="1" ht="42" customHeight="1">
      <c r="A54" s="14" t="s">
        <v>275</v>
      </c>
      <c r="B54" s="17" t="s">
        <v>51</v>
      </c>
      <c r="C54" s="17" t="s">
        <v>16</v>
      </c>
      <c r="D54" s="17" t="s">
        <v>27</v>
      </c>
      <c r="E54" s="17" t="s">
        <v>54</v>
      </c>
      <c r="F54" s="17"/>
      <c r="G54" s="103">
        <f>G55</f>
        <v>0</v>
      </c>
    </row>
    <row r="55" spans="1:7" s="3" customFormat="1" ht="30" customHeight="1">
      <c r="A55" s="14" t="s">
        <v>276</v>
      </c>
      <c r="B55" s="17" t="s">
        <v>51</v>
      </c>
      <c r="C55" s="17" t="s">
        <v>16</v>
      </c>
      <c r="D55" s="17" t="s">
        <v>27</v>
      </c>
      <c r="E55" s="17" t="s">
        <v>277</v>
      </c>
      <c r="F55" s="17"/>
      <c r="G55" s="103">
        <f>G56</f>
        <v>0</v>
      </c>
    </row>
    <row r="56" spans="1:7" s="3" customFormat="1" ht="43.5" customHeight="1">
      <c r="A56" s="14" t="s">
        <v>321</v>
      </c>
      <c r="B56" s="17" t="s">
        <v>51</v>
      </c>
      <c r="C56" s="17" t="s">
        <v>16</v>
      </c>
      <c r="D56" s="17" t="s">
        <v>27</v>
      </c>
      <c r="E56" s="17" t="s">
        <v>325</v>
      </c>
      <c r="F56" s="17"/>
      <c r="G56" s="103">
        <f>G57+G58+G59</f>
        <v>0</v>
      </c>
    </row>
    <row r="57" spans="1:7" s="3" customFormat="1" ht="55.5" customHeight="1">
      <c r="A57" s="14" t="s">
        <v>322</v>
      </c>
      <c r="B57" s="17" t="s">
        <v>51</v>
      </c>
      <c r="C57" s="17" t="s">
        <v>16</v>
      </c>
      <c r="D57" s="17" t="s">
        <v>27</v>
      </c>
      <c r="E57" s="17" t="s">
        <v>326</v>
      </c>
      <c r="F57" s="17" t="s">
        <v>28</v>
      </c>
      <c r="G57" s="103">
        <v>0</v>
      </c>
    </row>
    <row r="58" spans="1:7" s="3" customFormat="1" ht="48" customHeight="1">
      <c r="A58" s="14" t="s">
        <v>323</v>
      </c>
      <c r="B58" s="17" t="s">
        <v>51</v>
      </c>
      <c r="C58" s="17" t="s">
        <v>16</v>
      </c>
      <c r="D58" s="17" t="s">
        <v>27</v>
      </c>
      <c r="E58" s="17" t="s">
        <v>326</v>
      </c>
      <c r="F58" s="17" t="s">
        <v>37</v>
      </c>
      <c r="G58" s="103">
        <v>0</v>
      </c>
    </row>
    <row r="59" spans="1:7" s="3" customFormat="1" ht="55.5" customHeight="1">
      <c r="A59" s="14" t="s">
        <v>324</v>
      </c>
      <c r="B59" s="17" t="s">
        <v>51</v>
      </c>
      <c r="C59" s="17" t="s">
        <v>16</v>
      </c>
      <c r="D59" s="17" t="s">
        <v>27</v>
      </c>
      <c r="E59" s="17" t="s">
        <v>327</v>
      </c>
      <c r="F59" s="17" t="s">
        <v>37</v>
      </c>
      <c r="G59" s="103">
        <v>0</v>
      </c>
    </row>
    <row r="60" spans="1:7" s="3" customFormat="1" ht="20.25" customHeight="1">
      <c r="A60" s="14" t="s">
        <v>435</v>
      </c>
      <c r="B60" s="17" t="s">
        <v>51</v>
      </c>
      <c r="C60" s="17" t="s">
        <v>16</v>
      </c>
      <c r="D60" s="17" t="s">
        <v>17</v>
      </c>
      <c r="E60" s="17"/>
      <c r="F60" s="17"/>
      <c r="G60" s="103">
        <f>G61</f>
        <v>329.1</v>
      </c>
    </row>
    <row r="61" spans="1:7" s="3" customFormat="1" ht="31.5" customHeight="1">
      <c r="A61" s="14" t="s">
        <v>275</v>
      </c>
      <c r="B61" s="17" t="s">
        <v>51</v>
      </c>
      <c r="C61" s="17" t="s">
        <v>16</v>
      </c>
      <c r="D61" s="17" t="s">
        <v>17</v>
      </c>
      <c r="E61" s="17" t="s">
        <v>54</v>
      </c>
      <c r="F61" s="17"/>
      <c r="G61" s="103">
        <f>G62</f>
        <v>329.1</v>
      </c>
    </row>
    <row r="62" spans="1:7" s="3" customFormat="1" ht="36.75" customHeight="1">
      <c r="A62" s="14" t="s">
        <v>276</v>
      </c>
      <c r="B62" s="17" t="s">
        <v>51</v>
      </c>
      <c r="C62" s="17" t="s">
        <v>16</v>
      </c>
      <c r="D62" s="17" t="s">
        <v>17</v>
      </c>
      <c r="E62" s="17" t="s">
        <v>277</v>
      </c>
      <c r="F62" s="17"/>
      <c r="G62" s="103">
        <f>G63</f>
        <v>329.1</v>
      </c>
    </row>
    <row r="63" spans="1:7" s="3" customFormat="1" ht="55.5" customHeight="1">
      <c r="A63" s="14" t="s">
        <v>321</v>
      </c>
      <c r="B63" s="17" t="s">
        <v>51</v>
      </c>
      <c r="C63" s="17" t="s">
        <v>16</v>
      </c>
      <c r="D63" s="17" t="s">
        <v>17</v>
      </c>
      <c r="E63" s="17" t="s">
        <v>325</v>
      </c>
      <c r="F63" s="17"/>
      <c r="G63" s="103">
        <f>G64</f>
        <v>329.1</v>
      </c>
    </row>
    <row r="64" spans="1:7" s="3" customFormat="1" ht="55.5" customHeight="1">
      <c r="A64" s="14" t="s">
        <v>300</v>
      </c>
      <c r="B64" s="17" t="s">
        <v>51</v>
      </c>
      <c r="C64" s="17" t="s">
        <v>16</v>
      </c>
      <c r="D64" s="17" t="s">
        <v>17</v>
      </c>
      <c r="E64" s="17" t="s">
        <v>437</v>
      </c>
      <c r="F64" s="17" t="s">
        <v>28</v>
      </c>
      <c r="G64" s="103">
        <v>329.1</v>
      </c>
    </row>
    <row r="65" spans="1:7" s="3" customFormat="1" ht="30.75" customHeight="1">
      <c r="A65" s="14" t="s">
        <v>273</v>
      </c>
      <c r="B65" s="17" t="s">
        <v>51</v>
      </c>
      <c r="C65" s="17" t="s">
        <v>16</v>
      </c>
      <c r="D65" s="17" t="s">
        <v>274</v>
      </c>
      <c r="E65" s="17"/>
      <c r="F65" s="17"/>
      <c r="G65" s="103">
        <f>G66</f>
        <v>66.2</v>
      </c>
    </row>
    <row r="66" spans="1:7" s="3" customFormat="1" ht="45.75" customHeight="1">
      <c r="A66" s="14" t="s">
        <v>275</v>
      </c>
      <c r="B66" s="17" t="s">
        <v>51</v>
      </c>
      <c r="C66" s="17" t="s">
        <v>16</v>
      </c>
      <c r="D66" s="17" t="s">
        <v>274</v>
      </c>
      <c r="E66" s="17" t="s">
        <v>54</v>
      </c>
      <c r="F66" s="17"/>
      <c r="G66" s="103">
        <f>G67</f>
        <v>66.2</v>
      </c>
    </row>
    <row r="67" spans="1:7" s="3" customFormat="1" ht="33" customHeight="1">
      <c r="A67" s="14" t="s">
        <v>276</v>
      </c>
      <c r="B67" s="17" t="s">
        <v>51</v>
      </c>
      <c r="C67" s="17" t="s">
        <v>16</v>
      </c>
      <c r="D67" s="17" t="s">
        <v>274</v>
      </c>
      <c r="E67" s="17" t="s">
        <v>277</v>
      </c>
      <c r="F67" s="17"/>
      <c r="G67" s="103">
        <f>G68</f>
        <v>66.2</v>
      </c>
    </row>
    <row r="68" spans="1:7" s="3" customFormat="1" ht="35.25" customHeight="1">
      <c r="A68" s="14" t="s">
        <v>278</v>
      </c>
      <c r="B68" s="17" t="s">
        <v>51</v>
      </c>
      <c r="C68" s="17" t="s">
        <v>16</v>
      </c>
      <c r="D68" s="17" t="s">
        <v>274</v>
      </c>
      <c r="E68" s="17" t="s">
        <v>279</v>
      </c>
      <c r="F68" s="17"/>
      <c r="G68" s="103">
        <f>G69</f>
        <v>66.2</v>
      </c>
    </row>
    <row r="69" spans="1:7" s="3" customFormat="1" ht="46.5" customHeight="1">
      <c r="A69" s="14" t="s">
        <v>280</v>
      </c>
      <c r="B69" s="17" t="s">
        <v>51</v>
      </c>
      <c r="C69" s="17" t="s">
        <v>16</v>
      </c>
      <c r="D69" s="17" t="s">
        <v>274</v>
      </c>
      <c r="E69" s="17" t="s">
        <v>436</v>
      </c>
      <c r="F69" s="17" t="s">
        <v>28</v>
      </c>
      <c r="G69" s="103">
        <v>66.2</v>
      </c>
    </row>
    <row r="70" spans="1:9" s="3" customFormat="1" ht="33.75" customHeight="1">
      <c r="A70" s="14" t="s">
        <v>1</v>
      </c>
      <c r="B70" s="17" t="s">
        <v>51</v>
      </c>
      <c r="C70" s="17" t="s">
        <v>12</v>
      </c>
      <c r="D70" s="17"/>
      <c r="E70" s="17"/>
      <c r="F70" s="17"/>
      <c r="G70" s="103">
        <f>G71+G76+G83</f>
        <v>34909.3</v>
      </c>
      <c r="H70" s="3">
        <v>9257.8</v>
      </c>
      <c r="I70" s="104">
        <f>G70-H70</f>
        <v>25651.500000000004</v>
      </c>
    </row>
    <row r="71" spans="1:7" s="3" customFormat="1" ht="29.25" customHeight="1">
      <c r="A71" s="14" t="s">
        <v>39</v>
      </c>
      <c r="B71" s="17" t="s">
        <v>51</v>
      </c>
      <c r="C71" s="17" t="s">
        <v>12</v>
      </c>
      <c r="D71" s="17" t="s">
        <v>14</v>
      </c>
      <c r="E71" s="17"/>
      <c r="F71" s="17"/>
      <c r="G71" s="103">
        <f>G75</f>
        <v>222.6</v>
      </c>
    </row>
    <row r="72" spans="1:7" s="3" customFormat="1" ht="57.75" customHeight="1">
      <c r="A72" s="14" t="s">
        <v>53</v>
      </c>
      <c r="B72" s="17" t="s">
        <v>51</v>
      </c>
      <c r="C72" s="17" t="s">
        <v>12</v>
      </c>
      <c r="D72" s="17" t="s">
        <v>14</v>
      </c>
      <c r="E72" s="17" t="s">
        <v>54</v>
      </c>
      <c r="F72" s="17"/>
      <c r="G72" s="103">
        <f>G73</f>
        <v>222.6</v>
      </c>
    </row>
    <row r="73" spans="1:7" s="3" customFormat="1" ht="24.75" customHeight="1">
      <c r="A73" s="14" t="s">
        <v>76</v>
      </c>
      <c r="B73" s="17" t="s">
        <v>51</v>
      </c>
      <c r="C73" s="17" t="s">
        <v>12</v>
      </c>
      <c r="D73" s="17" t="s">
        <v>14</v>
      </c>
      <c r="E73" s="17" t="s">
        <v>75</v>
      </c>
      <c r="F73" s="17"/>
      <c r="G73" s="103">
        <f>G74</f>
        <v>222.6</v>
      </c>
    </row>
    <row r="74" spans="1:7" s="3" customFormat="1" ht="44.25" customHeight="1">
      <c r="A74" s="14" t="s">
        <v>77</v>
      </c>
      <c r="B74" s="17" t="s">
        <v>51</v>
      </c>
      <c r="C74" s="17" t="s">
        <v>12</v>
      </c>
      <c r="D74" s="17" t="s">
        <v>14</v>
      </c>
      <c r="E74" s="17" t="s">
        <v>78</v>
      </c>
      <c r="F74" s="17"/>
      <c r="G74" s="103">
        <f>G75</f>
        <v>222.6</v>
      </c>
    </row>
    <row r="75" spans="1:7" s="3" customFormat="1" ht="63.75" customHeight="1">
      <c r="A75" s="14" t="s">
        <v>185</v>
      </c>
      <c r="B75" s="17" t="s">
        <v>51</v>
      </c>
      <c r="C75" s="17" t="s">
        <v>12</v>
      </c>
      <c r="D75" s="17" t="s">
        <v>14</v>
      </c>
      <c r="E75" s="17" t="s">
        <v>79</v>
      </c>
      <c r="F75" s="17" t="s">
        <v>28</v>
      </c>
      <c r="G75" s="103">
        <v>222.6</v>
      </c>
    </row>
    <row r="76" spans="1:7" s="3" customFormat="1" ht="27" customHeight="1">
      <c r="A76" s="14" t="s">
        <v>26</v>
      </c>
      <c r="B76" s="17" t="s">
        <v>51</v>
      </c>
      <c r="C76" s="17" t="s">
        <v>12</v>
      </c>
      <c r="D76" s="17" t="s">
        <v>27</v>
      </c>
      <c r="E76" s="17"/>
      <c r="F76" s="17"/>
      <c r="G76" s="103">
        <f>G77</f>
        <v>12506.6</v>
      </c>
    </row>
    <row r="77" spans="1:7" s="3" customFormat="1" ht="46.5" customHeight="1">
      <c r="A77" s="14" t="s">
        <v>80</v>
      </c>
      <c r="B77" s="17" t="s">
        <v>51</v>
      </c>
      <c r="C77" s="17" t="s">
        <v>12</v>
      </c>
      <c r="D77" s="17" t="s">
        <v>27</v>
      </c>
      <c r="E77" s="17" t="s">
        <v>82</v>
      </c>
      <c r="F77" s="17"/>
      <c r="G77" s="103">
        <f>G78</f>
        <v>12506.6</v>
      </c>
    </row>
    <row r="78" spans="1:7" s="3" customFormat="1" ht="35.25" customHeight="1">
      <c r="A78" s="14" t="s">
        <v>81</v>
      </c>
      <c r="B78" s="17" t="s">
        <v>51</v>
      </c>
      <c r="C78" s="17" t="s">
        <v>12</v>
      </c>
      <c r="D78" s="17" t="s">
        <v>27</v>
      </c>
      <c r="E78" s="17" t="s">
        <v>83</v>
      </c>
      <c r="F78" s="17"/>
      <c r="G78" s="103">
        <f>G79</f>
        <v>12506.6</v>
      </c>
    </row>
    <row r="79" spans="1:7" s="3" customFormat="1" ht="35.25" customHeight="1">
      <c r="A79" s="14" t="s">
        <v>84</v>
      </c>
      <c r="B79" s="17" t="s">
        <v>51</v>
      </c>
      <c r="C79" s="17" t="s">
        <v>12</v>
      </c>
      <c r="D79" s="17" t="s">
        <v>27</v>
      </c>
      <c r="E79" s="41" t="s">
        <v>85</v>
      </c>
      <c r="F79" s="17"/>
      <c r="G79" s="103">
        <f>G80+G81+G82</f>
        <v>12506.6</v>
      </c>
    </row>
    <row r="80" spans="1:7" s="3" customFormat="1" ht="45" customHeight="1">
      <c r="A80" s="14" t="s">
        <v>358</v>
      </c>
      <c r="B80" s="17" t="s">
        <v>51</v>
      </c>
      <c r="C80" s="17" t="s">
        <v>12</v>
      </c>
      <c r="D80" s="17" t="s">
        <v>27</v>
      </c>
      <c r="E80" s="41" t="s">
        <v>359</v>
      </c>
      <c r="F80" s="17" t="s">
        <v>28</v>
      </c>
      <c r="G80" s="103">
        <v>0</v>
      </c>
    </row>
    <row r="81" spans="1:7" s="3" customFormat="1" ht="48" customHeight="1">
      <c r="A81" s="14" t="s">
        <v>360</v>
      </c>
      <c r="B81" s="17" t="s">
        <v>51</v>
      </c>
      <c r="C81" s="17" t="s">
        <v>12</v>
      </c>
      <c r="D81" s="17" t="s">
        <v>27</v>
      </c>
      <c r="E81" s="17" t="s">
        <v>87</v>
      </c>
      <c r="F81" s="17" t="s">
        <v>28</v>
      </c>
      <c r="G81" s="103">
        <v>0</v>
      </c>
    </row>
    <row r="82" spans="1:7" s="3" customFormat="1" ht="45" customHeight="1">
      <c r="A82" s="14" t="s">
        <v>86</v>
      </c>
      <c r="B82" s="17" t="s">
        <v>51</v>
      </c>
      <c r="C82" s="17" t="s">
        <v>12</v>
      </c>
      <c r="D82" s="17" t="s">
        <v>27</v>
      </c>
      <c r="E82" s="17" t="s">
        <v>87</v>
      </c>
      <c r="F82" s="17" t="s">
        <v>31</v>
      </c>
      <c r="G82" s="103">
        <v>12506.6</v>
      </c>
    </row>
    <row r="83" spans="1:7" s="3" customFormat="1" ht="27.75" customHeight="1">
      <c r="A83" s="14" t="s">
        <v>32</v>
      </c>
      <c r="B83" s="17" t="s">
        <v>51</v>
      </c>
      <c r="C83" s="17" t="s">
        <v>12</v>
      </c>
      <c r="D83" s="17" t="s">
        <v>13</v>
      </c>
      <c r="E83" s="17"/>
      <c r="F83" s="17"/>
      <c r="G83" s="103">
        <f>G84</f>
        <v>22180.100000000002</v>
      </c>
    </row>
    <row r="84" spans="1:7" s="3" customFormat="1" ht="44.25" customHeight="1">
      <c r="A84" s="14" t="s">
        <v>80</v>
      </c>
      <c r="B84" s="17" t="s">
        <v>51</v>
      </c>
      <c r="C84" s="17" t="s">
        <v>12</v>
      </c>
      <c r="D84" s="17" t="s">
        <v>13</v>
      </c>
      <c r="E84" s="17" t="s">
        <v>82</v>
      </c>
      <c r="F84" s="17"/>
      <c r="G84" s="103">
        <f>G85</f>
        <v>22180.100000000002</v>
      </c>
    </row>
    <row r="85" spans="1:7" s="3" customFormat="1" ht="33.75" customHeight="1">
      <c r="A85" s="14" t="s">
        <v>88</v>
      </c>
      <c r="B85" s="17" t="s">
        <v>51</v>
      </c>
      <c r="C85" s="17" t="s">
        <v>12</v>
      </c>
      <c r="D85" s="17" t="s">
        <v>13</v>
      </c>
      <c r="E85" s="17" t="s">
        <v>89</v>
      </c>
      <c r="F85" s="17"/>
      <c r="G85" s="103">
        <f>G86+G89+G91+G93</f>
        <v>22180.100000000002</v>
      </c>
    </row>
    <row r="86" spans="1:7" s="3" customFormat="1" ht="78" customHeight="1">
      <c r="A86" s="14" t="s">
        <v>299</v>
      </c>
      <c r="B86" s="17" t="s">
        <v>51</v>
      </c>
      <c r="C86" s="17" t="s">
        <v>12</v>
      </c>
      <c r="D86" s="17" t="s">
        <v>13</v>
      </c>
      <c r="E86" s="17" t="s">
        <v>90</v>
      </c>
      <c r="F86" s="17"/>
      <c r="G86" s="103">
        <f>G87+G88</f>
        <v>19512.9</v>
      </c>
    </row>
    <row r="87" spans="1:7" s="3" customFormat="1" ht="78" customHeight="1">
      <c r="A87" s="14" t="s">
        <v>374</v>
      </c>
      <c r="B87" s="17" t="s">
        <v>51</v>
      </c>
      <c r="C87" s="17" t="s">
        <v>12</v>
      </c>
      <c r="D87" s="17" t="s">
        <v>13</v>
      </c>
      <c r="E87" s="17" t="s">
        <v>381</v>
      </c>
      <c r="F87" s="17" t="s">
        <v>29</v>
      </c>
      <c r="G87" s="103">
        <v>0</v>
      </c>
    </row>
    <row r="88" spans="1:7" s="3" customFormat="1" ht="42.75" customHeight="1">
      <c r="A88" s="14" t="s">
        <v>300</v>
      </c>
      <c r="B88" s="17" t="s">
        <v>51</v>
      </c>
      <c r="C88" s="17" t="s">
        <v>12</v>
      </c>
      <c r="D88" s="17" t="s">
        <v>13</v>
      </c>
      <c r="E88" s="17" t="s">
        <v>91</v>
      </c>
      <c r="F88" s="17" t="s">
        <v>28</v>
      </c>
      <c r="G88" s="103">
        <v>19512.9</v>
      </c>
    </row>
    <row r="89" spans="1:7" s="3" customFormat="1" ht="32.25" customHeight="1">
      <c r="A89" s="14" t="s">
        <v>92</v>
      </c>
      <c r="B89" s="17" t="s">
        <v>51</v>
      </c>
      <c r="C89" s="17" t="s">
        <v>12</v>
      </c>
      <c r="D89" s="17" t="s">
        <v>13</v>
      </c>
      <c r="E89" s="17" t="s">
        <v>93</v>
      </c>
      <c r="F89" s="17"/>
      <c r="G89" s="103">
        <f>G90</f>
        <v>2598.2</v>
      </c>
    </row>
    <row r="90" spans="1:7" s="3" customFormat="1" ht="48" customHeight="1">
      <c r="A90" s="14" t="s">
        <v>186</v>
      </c>
      <c r="B90" s="17" t="s">
        <v>51</v>
      </c>
      <c r="C90" s="17" t="s">
        <v>12</v>
      </c>
      <c r="D90" s="17" t="s">
        <v>13</v>
      </c>
      <c r="E90" s="17" t="s">
        <v>94</v>
      </c>
      <c r="F90" s="17" t="s">
        <v>28</v>
      </c>
      <c r="G90" s="103">
        <v>2598.2</v>
      </c>
    </row>
    <row r="91" spans="1:7" s="3" customFormat="1" ht="24.75" customHeight="1">
      <c r="A91" s="14" t="s">
        <v>96</v>
      </c>
      <c r="B91" s="17" t="s">
        <v>51</v>
      </c>
      <c r="C91" s="17" t="s">
        <v>12</v>
      </c>
      <c r="D91" s="17" t="s">
        <v>13</v>
      </c>
      <c r="E91" s="17" t="s">
        <v>95</v>
      </c>
      <c r="F91" s="17"/>
      <c r="G91" s="103">
        <f>G92</f>
        <v>69</v>
      </c>
    </row>
    <row r="92" spans="1:7" s="3" customFormat="1" ht="70.5" customHeight="1">
      <c r="A92" s="14" t="s">
        <v>98</v>
      </c>
      <c r="B92" s="17" t="s">
        <v>51</v>
      </c>
      <c r="C92" s="17" t="s">
        <v>12</v>
      </c>
      <c r="D92" s="17" t="s">
        <v>13</v>
      </c>
      <c r="E92" s="17" t="s">
        <v>97</v>
      </c>
      <c r="F92" s="17" t="s">
        <v>20</v>
      </c>
      <c r="G92" s="103">
        <v>69</v>
      </c>
    </row>
    <row r="93" spans="1:7" s="3" customFormat="1" ht="36" customHeight="1">
      <c r="A93" s="14" t="s">
        <v>99</v>
      </c>
      <c r="B93" s="17" t="s">
        <v>51</v>
      </c>
      <c r="C93" s="17" t="s">
        <v>12</v>
      </c>
      <c r="D93" s="17" t="s">
        <v>13</v>
      </c>
      <c r="E93" s="17" t="s">
        <v>100</v>
      </c>
      <c r="F93" s="17"/>
      <c r="G93" s="103">
        <f>G94</f>
        <v>0</v>
      </c>
    </row>
    <row r="94" spans="1:7" s="3" customFormat="1" ht="45" customHeight="1">
      <c r="A94" s="14" t="s">
        <v>187</v>
      </c>
      <c r="B94" s="17" t="s">
        <v>51</v>
      </c>
      <c r="C94" s="17" t="s">
        <v>12</v>
      </c>
      <c r="D94" s="17" t="s">
        <v>13</v>
      </c>
      <c r="E94" s="17" t="s">
        <v>101</v>
      </c>
      <c r="F94" s="17" t="s">
        <v>28</v>
      </c>
      <c r="G94" s="103">
        <v>0</v>
      </c>
    </row>
    <row r="95" spans="1:9" s="3" customFormat="1" ht="31.5" customHeight="1">
      <c r="A95" s="14" t="s">
        <v>33</v>
      </c>
      <c r="B95" s="17" t="s">
        <v>51</v>
      </c>
      <c r="C95" s="17" t="s">
        <v>14</v>
      </c>
      <c r="D95" s="17"/>
      <c r="E95" s="17"/>
      <c r="F95" s="17"/>
      <c r="G95" s="128">
        <f>G96+G113+G121+G140</f>
        <v>457969.89999999997</v>
      </c>
      <c r="H95" s="3">
        <f>226845.7</f>
        <v>226845.7</v>
      </c>
      <c r="I95" s="104">
        <f>G95-H95</f>
        <v>231124.19999999995</v>
      </c>
    </row>
    <row r="96" spans="1:7" s="3" customFormat="1" ht="27.75" customHeight="1">
      <c r="A96" s="14" t="s">
        <v>2</v>
      </c>
      <c r="B96" s="17" t="s">
        <v>51</v>
      </c>
      <c r="C96" s="17" t="s">
        <v>14</v>
      </c>
      <c r="D96" s="17" t="s">
        <v>11</v>
      </c>
      <c r="E96" s="17"/>
      <c r="F96" s="17"/>
      <c r="G96" s="103">
        <f>G97</f>
        <v>74927.99999999999</v>
      </c>
    </row>
    <row r="97" spans="1:7" s="3" customFormat="1" ht="45.75" customHeight="1">
      <c r="A97" s="14" t="s">
        <v>80</v>
      </c>
      <c r="B97" s="17" t="s">
        <v>51</v>
      </c>
      <c r="C97" s="17" t="s">
        <v>14</v>
      </c>
      <c r="D97" s="17" t="s">
        <v>11</v>
      </c>
      <c r="E97" s="17" t="s">
        <v>82</v>
      </c>
      <c r="F97" s="17"/>
      <c r="G97" s="103">
        <f>G98</f>
        <v>74927.99999999999</v>
      </c>
    </row>
    <row r="98" spans="1:7" s="3" customFormat="1" ht="51.75" customHeight="1">
      <c r="A98" s="14" t="s">
        <v>102</v>
      </c>
      <c r="B98" s="17" t="s">
        <v>51</v>
      </c>
      <c r="C98" s="17" t="s">
        <v>14</v>
      </c>
      <c r="D98" s="17" t="s">
        <v>11</v>
      </c>
      <c r="E98" s="17" t="s">
        <v>103</v>
      </c>
      <c r="F98" s="17"/>
      <c r="G98" s="103">
        <f>G99+G101+G105+G108+G111</f>
        <v>74927.99999999999</v>
      </c>
    </row>
    <row r="99" spans="1:7" s="3" customFormat="1" ht="50.25" customHeight="1">
      <c r="A99" s="14" t="s">
        <v>361</v>
      </c>
      <c r="B99" s="17" t="s">
        <v>51</v>
      </c>
      <c r="C99" s="17" t="s">
        <v>14</v>
      </c>
      <c r="D99" s="17" t="s">
        <v>11</v>
      </c>
      <c r="E99" s="17" t="s">
        <v>104</v>
      </c>
      <c r="F99" s="17"/>
      <c r="G99" s="103">
        <f>G100</f>
        <v>29430.5</v>
      </c>
    </row>
    <row r="100" spans="1:7" s="3" customFormat="1" ht="61.5" customHeight="1">
      <c r="A100" s="14" t="s">
        <v>191</v>
      </c>
      <c r="B100" s="17" t="s">
        <v>51</v>
      </c>
      <c r="C100" s="17" t="s">
        <v>14</v>
      </c>
      <c r="D100" s="17" t="s">
        <v>11</v>
      </c>
      <c r="E100" s="17" t="s">
        <v>362</v>
      </c>
      <c r="F100" s="17" t="s">
        <v>29</v>
      </c>
      <c r="G100" s="103">
        <v>29430.5</v>
      </c>
    </row>
    <row r="101" spans="1:7" s="3" customFormat="1" ht="39" customHeight="1">
      <c r="A101" s="14" t="s">
        <v>402</v>
      </c>
      <c r="B101" s="17" t="s">
        <v>51</v>
      </c>
      <c r="C101" s="17" t="s">
        <v>14</v>
      </c>
      <c r="D101" s="17" t="s">
        <v>11</v>
      </c>
      <c r="E101" s="17" t="s">
        <v>403</v>
      </c>
      <c r="F101" s="17"/>
      <c r="G101" s="103">
        <f>G102+G103+G104</f>
        <v>40334.7</v>
      </c>
    </row>
    <row r="102" spans="1:7" s="3" customFormat="1" ht="78" customHeight="1">
      <c r="A102" s="14" t="s">
        <v>404</v>
      </c>
      <c r="B102" s="17" t="s">
        <v>51</v>
      </c>
      <c r="C102" s="17" t="s">
        <v>14</v>
      </c>
      <c r="D102" s="17" t="s">
        <v>11</v>
      </c>
      <c r="E102" s="17" t="s">
        <v>417</v>
      </c>
      <c r="F102" s="17" t="s">
        <v>29</v>
      </c>
      <c r="G102" s="108">
        <v>39525.2</v>
      </c>
    </row>
    <row r="103" spans="1:7" s="3" customFormat="1" ht="68.25" customHeight="1">
      <c r="A103" s="14" t="s">
        <v>406</v>
      </c>
      <c r="B103" s="17" t="s">
        <v>51</v>
      </c>
      <c r="C103" s="17" t="s">
        <v>14</v>
      </c>
      <c r="D103" s="17" t="s">
        <v>11</v>
      </c>
      <c r="E103" s="17" t="s">
        <v>418</v>
      </c>
      <c r="F103" s="17" t="s">
        <v>29</v>
      </c>
      <c r="G103" s="108">
        <v>681.4</v>
      </c>
    </row>
    <row r="104" spans="1:7" s="3" customFormat="1" ht="66.75" customHeight="1">
      <c r="A104" s="106" t="s">
        <v>409</v>
      </c>
      <c r="B104" s="17" t="s">
        <v>51</v>
      </c>
      <c r="C104" s="17" t="s">
        <v>14</v>
      </c>
      <c r="D104" s="17" t="s">
        <v>11</v>
      </c>
      <c r="E104" s="17" t="s">
        <v>425</v>
      </c>
      <c r="F104" s="17" t="s">
        <v>29</v>
      </c>
      <c r="G104" s="108">
        <v>128.1</v>
      </c>
    </row>
    <row r="105" spans="1:7" s="58" customFormat="1" ht="66.75" customHeight="1">
      <c r="A105" s="106" t="s">
        <v>363</v>
      </c>
      <c r="B105" s="107" t="s">
        <v>51</v>
      </c>
      <c r="C105" s="107" t="s">
        <v>14</v>
      </c>
      <c r="D105" s="107" t="s">
        <v>11</v>
      </c>
      <c r="E105" s="107" t="s">
        <v>106</v>
      </c>
      <c r="F105" s="107"/>
      <c r="G105" s="108">
        <f>G107+G106</f>
        <v>0</v>
      </c>
    </row>
    <row r="106" spans="1:7" s="58" customFormat="1" ht="39" customHeight="1">
      <c r="A106" s="106" t="s">
        <v>364</v>
      </c>
      <c r="B106" s="107" t="s">
        <v>51</v>
      </c>
      <c r="C106" s="107" t="s">
        <v>14</v>
      </c>
      <c r="D106" s="107" t="s">
        <v>11</v>
      </c>
      <c r="E106" s="107" t="s">
        <v>107</v>
      </c>
      <c r="F106" s="107" t="s">
        <v>28</v>
      </c>
      <c r="G106" s="108">
        <v>0</v>
      </c>
    </row>
    <row r="107" spans="1:7" s="3" customFormat="1" ht="36.75" customHeight="1" hidden="1">
      <c r="A107" s="14" t="s">
        <v>190</v>
      </c>
      <c r="B107" s="107" t="s">
        <v>51</v>
      </c>
      <c r="C107" s="107" t="s">
        <v>14</v>
      </c>
      <c r="D107" s="107" t="s">
        <v>11</v>
      </c>
      <c r="E107" s="17" t="s">
        <v>110</v>
      </c>
      <c r="F107" s="17" t="s">
        <v>29</v>
      </c>
      <c r="G107" s="103">
        <v>0</v>
      </c>
    </row>
    <row r="108" spans="1:7" s="3" customFormat="1" ht="36.75" customHeight="1">
      <c r="A108" s="14" t="s">
        <v>397</v>
      </c>
      <c r="B108" s="107" t="s">
        <v>51</v>
      </c>
      <c r="C108" s="107" t="s">
        <v>14</v>
      </c>
      <c r="D108" s="107" t="s">
        <v>11</v>
      </c>
      <c r="E108" s="17" t="s">
        <v>109</v>
      </c>
      <c r="F108" s="17"/>
      <c r="G108" s="103">
        <f>G109+G110</f>
        <v>5112.9</v>
      </c>
    </row>
    <row r="109" spans="1:7" s="3" customFormat="1" ht="79.5" customHeight="1">
      <c r="A109" s="14" t="s">
        <v>398</v>
      </c>
      <c r="B109" s="107" t="s">
        <v>51</v>
      </c>
      <c r="C109" s="107" t="s">
        <v>14</v>
      </c>
      <c r="D109" s="107" t="s">
        <v>11</v>
      </c>
      <c r="E109" s="17" t="s">
        <v>399</v>
      </c>
      <c r="F109" s="17" t="s">
        <v>29</v>
      </c>
      <c r="G109" s="103">
        <v>2879.2</v>
      </c>
    </row>
    <row r="110" spans="1:7" s="3" customFormat="1" ht="92.25" customHeight="1">
      <c r="A110" s="14" t="s">
        <v>400</v>
      </c>
      <c r="B110" s="107" t="s">
        <v>51</v>
      </c>
      <c r="C110" s="107" t="s">
        <v>14</v>
      </c>
      <c r="D110" s="107" t="s">
        <v>11</v>
      </c>
      <c r="E110" s="17" t="s">
        <v>401</v>
      </c>
      <c r="F110" s="17" t="s">
        <v>29</v>
      </c>
      <c r="G110" s="103">
        <v>2233.7</v>
      </c>
    </row>
    <row r="111" spans="1:7" s="3" customFormat="1" ht="49.5" customHeight="1">
      <c r="A111" s="14" t="s">
        <v>111</v>
      </c>
      <c r="B111" s="17" t="s">
        <v>51</v>
      </c>
      <c r="C111" s="17" t="s">
        <v>14</v>
      </c>
      <c r="D111" s="17" t="s">
        <v>11</v>
      </c>
      <c r="E111" s="17" t="s">
        <v>112</v>
      </c>
      <c r="F111" s="17"/>
      <c r="G111" s="103">
        <f>G112</f>
        <v>49.9</v>
      </c>
    </row>
    <row r="112" spans="1:7" s="3" customFormat="1" ht="60" customHeight="1">
      <c r="A112" s="14" t="s">
        <v>290</v>
      </c>
      <c r="B112" s="17" t="s">
        <v>51</v>
      </c>
      <c r="C112" s="17" t="s">
        <v>14</v>
      </c>
      <c r="D112" s="17" t="s">
        <v>11</v>
      </c>
      <c r="E112" s="17" t="s">
        <v>114</v>
      </c>
      <c r="F112" s="17" t="s">
        <v>28</v>
      </c>
      <c r="G112" s="103">
        <v>49.9</v>
      </c>
    </row>
    <row r="113" spans="1:7" s="3" customFormat="1" ht="24.75" customHeight="1">
      <c r="A113" s="14" t="s">
        <v>3</v>
      </c>
      <c r="B113" s="17" t="s">
        <v>51</v>
      </c>
      <c r="C113" s="17" t="s">
        <v>14</v>
      </c>
      <c r="D113" s="17" t="s">
        <v>15</v>
      </c>
      <c r="E113" s="17"/>
      <c r="F113" s="17"/>
      <c r="G113" s="103">
        <f>G114</f>
        <v>4758.4</v>
      </c>
    </row>
    <row r="114" spans="1:7" s="3" customFormat="1" ht="47.25" customHeight="1">
      <c r="A114" s="14" t="s">
        <v>80</v>
      </c>
      <c r="B114" s="17" t="s">
        <v>51</v>
      </c>
      <c r="C114" s="17" t="s">
        <v>14</v>
      </c>
      <c r="D114" s="17" t="s">
        <v>15</v>
      </c>
      <c r="E114" s="17" t="s">
        <v>82</v>
      </c>
      <c r="F114" s="17"/>
      <c r="G114" s="103">
        <f>G115</f>
        <v>4758.4</v>
      </c>
    </row>
    <row r="115" spans="1:7" s="3" customFormat="1" ht="45.75" customHeight="1">
      <c r="A115" s="14" t="s">
        <v>102</v>
      </c>
      <c r="B115" s="17" t="s">
        <v>51</v>
      </c>
      <c r="C115" s="17" t="s">
        <v>14</v>
      </c>
      <c r="D115" s="17" t="s">
        <v>15</v>
      </c>
      <c r="E115" s="17" t="s">
        <v>103</v>
      </c>
      <c r="F115" s="17"/>
      <c r="G115" s="103">
        <f>G116+G119</f>
        <v>4758.4</v>
      </c>
    </row>
    <row r="116" spans="1:7" s="3" customFormat="1" ht="79.5" customHeight="1">
      <c r="A116" s="14" t="s">
        <v>105</v>
      </c>
      <c r="B116" s="17" t="s">
        <v>51</v>
      </c>
      <c r="C116" s="17" t="s">
        <v>14</v>
      </c>
      <c r="D116" s="17" t="s">
        <v>15</v>
      </c>
      <c r="E116" s="17" t="s">
        <v>106</v>
      </c>
      <c r="F116" s="17"/>
      <c r="G116" s="103">
        <f>G117+G118</f>
        <v>3168.6</v>
      </c>
    </row>
    <row r="117" spans="1:7" s="3" customFormat="1" ht="79.5" customHeight="1">
      <c r="A117" s="14" t="s">
        <v>396</v>
      </c>
      <c r="B117" s="17" t="s">
        <v>51</v>
      </c>
      <c r="C117" s="17" t="s">
        <v>14</v>
      </c>
      <c r="D117" s="17" t="s">
        <v>15</v>
      </c>
      <c r="E117" s="17" t="s">
        <v>395</v>
      </c>
      <c r="F117" s="17" t="s">
        <v>28</v>
      </c>
      <c r="G117" s="108">
        <v>0</v>
      </c>
    </row>
    <row r="118" spans="1:7" s="3" customFormat="1" ht="54" customHeight="1">
      <c r="A118" s="7" t="s">
        <v>184</v>
      </c>
      <c r="B118" s="17" t="s">
        <v>51</v>
      </c>
      <c r="C118" s="17" t="s">
        <v>14</v>
      </c>
      <c r="D118" s="17" t="s">
        <v>15</v>
      </c>
      <c r="E118" s="17" t="s">
        <v>107</v>
      </c>
      <c r="F118" s="17" t="s">
        <v>28</v>
      </c>
      <c r="G118" s="103">
        <v>3168.6</v>
      </c>
    </row>
    <row r="119" spans="1:7" s="58" customFormat="1" ht="43.5" customHeight="1">
      <c r="A119" s="106" t="s">
        <v>301</v>
      </c>
      <c r="B119" s="107" t="s">
        <v>51</v>
      </c>
      <c r="C119" s="107" t="s">
        <v>14</v>
      </c>
      <c r="D119" s="107" t="s">
        <v>15</v>
      </c>
      <c r="E119" s="107" t="s">
        <v>302</v>
      </c>
      <c r="F119" s="107"/>
      <c r="G119" s="108">
        <f>G120</f>
        <v>1589.8</v>
      </c>
    </row>
    <row r="120" spans="1:7" s="58" customFormat="1" ht="66" customHeight="1">
      <c r="A120" s="106" t="s">
        <v>304</v>
      </c>
      <c r="B120" s="107" t="s">
        <v>51</v>
      </c>
      <c r="C120" s="107" t="s">
        <v>14</v>
      </c>
      <c r="D120" s="107" t="s">
        <v>15</v>
      </c>
      <c r="E120" s="107" t="s">
        <v>305</v>
      </c>
      <c r="F120" s="107" t="s">
        <v>28</v>
      </c>
      <c r="G120" s="108">
        <v>1589.8</v>
      </c>
    </row>
    <row r="121" spans="1:7" s="3" customFormat="1" ht="18.75" customHeight="1">
      <c r="A121" s="7" t="s">
        <v>4</v>
      </c>
      <c r="B121" s="17" t="s">
        <v>51</v>
      </c>
      <c r="C121" s="17" t="s">
        <v>14</v>
      </c>
      <c r="D121" s="17" t="s">
        <v>16</v>
      </c>
      <c r="E121" s="17"/>
      <c r="F121" s="17"/>
      <c r="G121" s="103">
        <f>G125+G127+G129+G131+G132+G135+G136+G139</f>
        <v>23641.9</v>
      </c>
    </row>
    <row r="122" spans="1:9" s="3" customFormat="1" ht="45" customHeight="1">
      <c r="A122" s="7" t="s">
        <v>80</v>
      </c>
      <c r="B122" s="17" t="s">
        <v>51</v>
      </c>
      <c r="C122" s="17" t="s">
        <v>14</v>
      </c>
      <c r="D122" s="17" t="s">
        <v>16</v>
      </c>
      <c r="E122" s="17" t="s">
        <v>82</v>
      </c>
      <c r="F122" s="17"/>
      <c r="G122" s="103">
        <f>G123+G133+G137</f>
        <v>23641.9</v>
      </c>
      <c r="I122" s="104"/>
    </row>
    <row r="123" spans="1:7" s="3" customFormat="1" ht="45.75" customHeight="1">
      <c r="A123" s="7" t="s">
        <v>102</v>
      </c>
      <c r="B123" s="17" t="s">
        <v>51</v>
      </c>
      <c r="C123" s="17" t="s">
        <v>14</v>
      </c>
      <c r="D123" s="17" t="s">
        <v>16</v>
      </c>
      <c r="E123" s="17" t="s">
        <v>103</v>
      </c>
      <c r="F123" s="17"/>
      <c r="G123" s="103">
        <f>G124+G126+G128+G130</f>
        <v>5127.8</v>
      </c>
    </row>
    <row r="124" spans="1:7" s="58" customFormat="1" ht="69.75" customHeight="1">
      <c r="A124" s="109" t="s">
        <v>365</v>
      </c>
      <c r="B124" s="107" t="s">
        <v>51</v>
      </c>
      <c r="C124" s="107" t="s">
        <v>14</v>
      </c>
      <c r="D124" s="107" t="s">
        <v>16</v>
      </c>
      <c r="E124" s="107" t="s">
        <v>106</v>
      </c>
      <c r="F124" s="107"/>
      <c r="G124" s="108">
        <f>G125</f>
        <v>0</v>
      </c>
    </row>
    <row r="125" spans="1:7" s="58" customFormat="1" ht="45.75" customHeight="1">
      <c r="A125" s="109" t="s">
        <v>184</v>
      </c>
      <c r="B125" s="107" t="s">
        <v>51</v>
      </c>
      <c r="C125" s="107" t="s">
        <v>14</v>
      </c>
      <c r="D125" s="107" t="s">
        <v>16</v>
      </c>
      <c r="E125" s="107" t="s">
        <v>107</v>
      </c>
      <c r="F125" s="107" t="s">
        <v>28</v>
      </c>
      <c r="G125" s="108">
        <v>0</v>
      </c>
    </row>
    <row r="126" spans="1:7" s="3" customFormat="1" ht="35.25" customHeight="1">
      <c r="A126" s="7" t="s">
        <v>115</v>
      </c>
      <c r="B126" s="17" t="s">
        <v>51</v>
      </c>
      <c r="C126" s="17" t="s">
        <v>14</v>
      </c>
      <c r="D126" s="17" t="s">
        <v>16</v>
      </c>
      <c r="E126" s="17" t="s">
        <v>116</v>
      </c>
      <c r="F126" s="17"/>
      <c r="G126" s="103">
        <f>G127</f>
        <v>0</v>
      </c>
    </row>
    <row r="127" spans="1:7" s="3" customFormat="1" ht="48" customHeight="1">
      <c r="A127" s="7" t="s">
        <v>188</v>
      </c>
      <c r="B127" s="17" t="s">
        <v>51</v>
      </c>
      <c r="C127" s="17" t="s">
        <v>14</v>
      </c>
      <c r="D127" s="17" t="s">
        <v>16</v>
      </c>
      <c r="E127" s="17" t="s">
        <v>117</v>
      </c>
      <c r="F127" s="17" t="s">
        <v>28</v>
      </c>
      <c r="G127" s="103">
        <v>0</v>
      </c>
    </row>
    <row r="128" spans="1:7" s="58" customFormat="1" ht="48" customHeight="1">
      <c r="A128" s="109" t="s">
        <v>366</v>
      </c>
      <c r="B128" s="107" t="s">
        <v>51</v>
      </c>
      <c r="C128" s="107" t="s">
        <v>14</v>
      </c>
      <c r="D128" s="107" t="s">
        <v>16</v>
      </c>
      <c r="E128" s="107" t="s">
        <v>367</v>
      </c>
      <c r="F128" s="107"/>
      <c r="G128" s="108">
        <f>G129</f>
        <v>5127.8</v>
      </c>
    </row>
    <row r="129" spans="1:7" s="58" customFormat="1" ht="46.5" customHeight="1">
      <c r="A129" s="109" t="s">
        <v>368</v>
      </c>
      <c r="B129" s="107" t="s">
        <v>51</v>
      </c>
      <c r="C129" s="107" t="s">
        <v>14</v>
      </c>
      <c r="D129" s="107" t="s">
        <v>16</v>
      </c>
      <c r="E129" s="107" t="s">
        <v>369</v>
      </c>
      <c r="F129" s="107" t="s">
        <v>28</v>
      </c>
      <c r="G129" s="108">
        <v>5127.8</v>
      </c>
    </row>
    <row r="130" spans="1:7" s="58" customFormat="1" ht="41.25" customHeight="1">
      <c r="A130" s="109" t="s">
        <v>301</v>
      </c>
      <c r="B130" s="107" t="s">
        <v>51</v>
      </c>
      <c r="C130" s="107" t="s">
        <v>14</v>
      </c>
      <c r="D130" s="107" t="s">
        <v>16</v>
      </c>
      <c r="E130" s="107" t="s">
        <v>302</v>
      </c>
      <c r="F130" s="107"/>
      <c r="G130" s="108">
        <f>G131+G132</f>
        <v>0</v>
      </c>
    </row>
    <row r="131" spans="1:7" s="3" customFormat="1" ht="45" customHeight="1">
      <c r="A131" s="7" t="s">
        <v>188</v>
      </c>
      <c r="B131" s="17" t="s">
        <v>51</v>
      </c>
      <c r="C131" s="17" t="s">
        <v>14</v>
      </c>
      <c r="D131" s="17" t="s">
        <v>16</v>
      </c>
      <c r="E131" s="17" t="s">
        <v>329</v>
      </c>
      <c r="F131" s="17" t="s">
        <v>28</v>
      </c>
      <c r="G131" s="103">
        <v>0</v>
      </c>
    </row>
    <row r="132" spans="1:7" s="3" customFormat="1" ht="46.5" customHeight="1">
      <c r="A132" s="7" t="s">
        <v>304</v>
      </c>
      <c r="B132" s="17" t="s">
        <v>51</v>
      </c>
      <c r="C132" s="17" t="s">
        <v>14</v>
      </c>
      <c r="D132" s="17" t="s">
        <v>16</v>
      </c>
      <c r="E132" s="17" t="s">
        <v>305</v>
      </c>
      <c r="F132" s="17" t="s">
        <v>28</v>
      </c>
      <c r="G132" s="103">
        <v>0</v>
      </c>
    </row>
    <row r="133" spans="1:7" s="3" customFormat="1" ht="33.75" customHeight="1">
      <c r="A133" s="7" t="s">
        <v>119</v>
      </c>
      <c r="B133" s="17" t="s">
        <v>51</v>
      </c>
      <c r="C133" s="17" t="s">
        <v>14</v>
      </c>
      <c r="D133" s="17" t="s">
        <v>16</v>
      </c>
      <c r="E133" s="17" t="s">
        <v>120</v>
      </c>
      <c r="F133" s="17"/>
      <c r="G133" s="103">
        <f>G134</f>
        <v>5698.6</v>
      </c>
    </row>
    <row r="134" spans="1:7" s="3" customFormat="1" ht="48" customHeight="1">
      <c r="A134" s="7" t="s">
        <v>118</v>
      </c>
      <c r="B134" s="17" t="s">
        <v>51</v>
      </c>
      <c r="C134" s="17" t="s">
        <v>14</v>
      </c>
      <c r="D134" s="17" t="s">
        <v>16</v>
      </c>
      <c r="E134" s="17" t="s">
        <v>122</v>
      </c>
      <c r="F134" s="17"/>
      <c r="G134" s="103">
        <f>G136+G135</f>
        <v>5698.6</v>
      </c>
    </row>
    <row r="135" spans="1:7" s="3" customFormat="1" ht="48" customHeight="1">
      <c r="A135" s="7" t="s">
        <v>370</v>
      </c>
      <c r="B135" s="17" t="s">
        <v>51</v>
      </c>
      <c r="C135" s="17" t="s">
        <v>14</v>
      </c>
      <c r="D135" s="17" t="s">
        <v>16</v>
      </c>
      <c r="E135" s="17" t="s">
        <v>394</v>
      </c>
      <c r="F135" s="17" t="s">
        <v>28</v>
      </c>
      <c r="G135" s="103">
        <v>1500</v>
      </c>
    </row>
    <row r="136" spans="1:7" s="3" customFormat="1" ht="45.75" customHeight="1">
      <c r="A136" s="7" t="s">
        <v>194</v>
      </c>
      <c r="B136" s="17" t="s">
        <v>51</v>
      </c>
      <c r="C136" s="17" t="s">
        <v>14</v>
      </c>
      <c r="D136" s="17" t="s">
        <v>16</v>
      </c>
      <c r="E136" s="17" t="s">
        <v>121</v>
      </c>
      <c r="F136" s="17" t="s">
        <v>28</v>
      </c>
      <c r="G136" s="103">
        <v>4198.6</v>
      </c>
    </row>
    <row r="137" spans="1:7" s="3" customFormat="1" ht="32.25" customHeight="1">
      <c r="A137" s="7" t="s">
        <v>123</v>
      </c>
      <c r="B137" s="17" t="s">
        <v>51</v>
      </c>
      <c r="C137" s="17" t="s">
        <v>14</v>
      </c>
      <c r="D137" s="17" t="s">
        <v>16</v>
      </c>
      <c r="E137" s="17" t="s">
        <v>124</v>
      </c>
      <c r="F137" s="17"/>
      <c r="G137" s="103">
        <f>G138</f>
        <v>12815.5</v>
      </c>
    </row>
    <row r="138" spans="1:7" s="3" customFormat="1" ht="76.5" customHeight="1">
      <c r="A138" s="7" t="s">
        <v>70</v>
      </c>
      <c r="B138" s="17" t="s">
        <v>51</v>
      </c>
      <c r="C138" s="17" t="s">
        <v>14</v>
      </c>
      <c r="D138" s="17" t="s">
        <v>16</v>
      </c>
      <c r="E138" s="17" t="s">
        <v>125</v>
      </c>
      <c r="F138" s="17"/>
      <c r="G138" s="103">
        <f>G139</f>
        <v>12815.5</v>
      </c>
    </row>
    <row r="139" spans="1:7" s="3" customFormat="1" ht="30.75" customHeight="1">
      <c r="A139" s="7" t="s">
        <v>126</v>
      </c>
      <c r="B139" s="17" t="s">
        <v>51</v>
      </c>
      <c r="C139" s="17" t="s">
        <v>14</v>
      </c>
      <c r="D139" s="17" t="s">
        <v>16</v>
      </c>
      <c r="E139" s="17" t="s">
        <v>127</v>
      </c>
      <c r="F139" s="17" t="s">
        <v>31</v>
      </c>
      <c r="G139" s="103">
        <v>12815.5</v>
      </c>
    </row>
    <row r="140" spans="1:7" s="3" customFormat="1" ht="32.25" customHeight="1">
      <c r="A140" s="7" t="s">
        <v>34</v>
      </c>
      <c r="B140" s="17" t="s">
        <v>51</v>
      </c>
      <c r="C140" s="17" t="s">
        <v>14</v>
      </c>
      <c r="D140" s="17" t="s">
        <v>14</v>
      </c>
      <c r="E140" s="17"/>
      <c r="F140" s="17"/>
      <c r="G140" s="103">
        <f>G141</f>
        <v>354641.6</v>
      </c>
    </row>
    <row r="141" spans="1:7" s="3" customFormat="1" ht="50.25" customHeight="1">
      <c r="A141" s="7" t="s">
        <v>80</v>
      </c>
      <c r="B141" s="17" t="s">
        <v>51</v>
      </c>
      <c r="C141" s="17" t="s">
        <v>14</v>
      </c>
      <c r="D141" s="17" t="s">
        <v>14</v>
      </c>
      <c r="E141" s="17" t="s">
        <v>82</v>
      </c>
      <c r="F141" s="17"/>
      <c r="G141" s="103">
        <f>G142</f>
        <v>354641.6</v>
      </c>
    </row>
    <row r="142" spans="1:7" s="3" customFormat="1" ht="52.5" customHeight="1">
      <c r="A142" s="7" t="s">
        <v>102</v>
      </c>
      <c r="B142" s="17" t="s">
        <v>51</v>
      </c>
      <c r="C142" s="17" t="s">
        <v>14</v>
      </c>
      <c r="D142" s="17" t="s">
        <v>14</v>
      </c>
      <c r="E142" s="17" t="s">
        <v>103</v>
      </c>
      <c r="F142" s="17"/>
      <c r="G142" s="103">
        <f>G143</f>
        <v>354641.6</v>
      </c>
    </row>
    <row r="143" spans="1:7" s="3" customFormat="1" ht="48" customHeight="1">
      <c r="A143" s="7" t="s">
        <v>128</v>
      </c>
      <c r="B143" s="17" t="s">
        <v>51</v>
      </c>
      <c r="C143" s="17" t="s">
        <v>14</v>
      </c>
      <c r="D143" s="17" t="s">
        <v>14</v>
      </c>
      <c r="E143" s="17" t="s">
        <v>129</v>
      </c>
      <c r="F143" s="17"/>
      <c r="G143" s="103">
        <f>G144+G145+G146+G147+G148+G149</f>
        <v>354641.6</v>
      </c>
    </row>
    <row r="144" spans="1:7" s="3" customFormat="1" ht="70.5" customHeight="1">
      <c r="A144" s="7" t="s">
        <v>189</v>
      </c>
      <c r="B144" s="17" t="s">
        <v>51</v>
      </c>
      <c r="C144" s="17" t="s">
        <v>14</v>
      </c>
      <c r="D144" s="17" t="s">
        <v>14</v>
      </c>
      <c r="E144" s="17" t="s">
        <v>130</v>
      </c>
      <c r="F144" s="17" t="s">
        <v>29</v>
      </c>
      <c r="G144" s="103">
        <v>2822.1</v>
      </c>
    </row>
    <row r="145" spans="1:7" s="3" customFormat="1" ht="84" customHeight="1">
      <c r="A145" s="7" t="s">
        <v>424</v>
      </c>
      <c r="B145" s="17" t="s">
        <v>51</v>
      </c>
      <c r="C145" s="17" t="s">
        <v>14</v>
      </c>
      <c r="D145" s="17" t="s">
        <v>14</v>
      </c>
      <c r="E145" s="17" t="s">
        <v>423</v>
      </c>
      <c r="F145" s="17" t="s">
        <v>29</v>
      </c>
      <c r="G145" s="103">
        <v>1890.4</v>
      </c>
    </row>
    <row r="146" spans="1:7" s="3" customFormat="1" ht="47.25" customHeight="1">
      <c r="A146" s="7" t="s">
        <v>372</v>
      </c>
      <c r="B146" s="17" t="s">
        <v>51</v>
      </c>
      <c r="C146" s="17" t="s">
        <v>14</v>
      </c>
      <c r="D146" s="17" t="s">
        <v>14</v>
      </c>
      <c r="E146" s="17" t="s">
        <v>416</v>
      </c>
      <c r="F146" s="17" t="s">
        <v>28</v>
      </c>
      <c r="G146" s="103">
        <v>0</v>
      </c>
    </row>
    <row r="147" spans="1:7" s="3" customFormat="1" ht="38.25" customHeight="1">
      <c r="A147" s="7" t="s">
        <v>306</v>
      </c>
      <c r="B147" s="17" t="s">
        <v>51</v>
      </c>
      <c r="C147" s="17" t="s">
        <v>14</v>
      </c>
      <c r="D147" s="17" t="s">
        <v>14</v>
      </c>
      <c r="E147" s="17" t="s">
        <v>416</v>
      </c>
      <c r="F147" s="17" t="s">
        <v>29</v>
      </c>
      <c r="G147" s="103">
        <v>347806.8</v>
      </c>
    </row>
    <row r="148" spans="1:7" s="3" customFormat="1" ht="66" customHeight="1">
      <c r="A148" s="7" t="s">
        <v>373</v>
      </c>
      <c r="B148" s="17" t="s">
        <v>51</v>
      </c>
      <c r="C148" s="17" t="s">
        <v>14</v>
      </c>
      <c r="D148" s="17" t="s">
        <v>14</v>
      </c>
      <c r="E148" s="17" t="s">
        <v>416</v>
      </c>
      <c r="F148" s="17" t="s">
        <v>20</v>
      </c>
      <c r="G148" s="103">
        <v>2122.3</v>
      </c>
    </row>
    <row r="149" spans="1:7" s="3" customFormat="1" ht="66" customHeight="1">
      <c r="A149" s="7" t="s">
        <v>374</v>
      </c>
      <c r="B149" s="17" t="s">
        <v>51</v>
      </c>
      <c r="C149" s="17" t="s">
        <v>14</v>
      </c>
      <c r="D149" s="17" t="s">
        <v>14</v>
      </c>
      <c r="E149" s="17" t="s">
        <v>375</v>
      </c>
      <c r="F149" s="17" t="s">
        <v>29</v>
      </c>
      <c r="G149" s="103">
        <v>0</v>
      </c>
    </row>
    <row r="150" spans="1:9" s="3" customFormat="1" ht="18.75" customHeight="1">
      <c r="A150" s="7" t="s">
        <v>45</v>
      </c>
      <c r="B150" s="17" t="s">
        <v>51</v>
      </c>
      <c r="C150" s="17" t="s">
        <v>36</v>
      </c>
      <c r="D150" s="17"/>
      <c r="E150" s="17"/>
      <c r="F150" s="17"/>
      <c r="G150" s="103">
        <f>G151+G156</f>
        <v>2753.6</v>
      </c>
      <c r="H150" s="3">
        <v>1758.6</v>
      </c>
      <c r="I150" s="104">
        <f>G150-H150</f>
        <v>995</v>
      </c>
    </row>
    <row r="151" spans="1:7" s="3" customFormat="1" ht="24.75" customHeight="1">
      <c r="A151" s="7" t="s">
        <v>35</v>
      </c>
      <c r="B151" s="17" t="s">
        <v>51</v>
      </c>
      <c r="C151" s="17" t="s">
        <v>36</v>
      </c>
      <c r="D151" s="17" t="s">
        <v>11</v>
      </c>
      <c r="E151" s="17"/>
      <c r="F151" s="17"/>
      <c r="G151" s="103">
        <f>G152</f>
        <v>2753.6</v>
      </c>
    </row>
    <row r="152" spans="1:7" s="3" customFormat="1" ht="57" customHeight="1">
      <c r="A152" s="7" t="s">
        <v>131</v>
      </c>
      <c r="B152" s="17" t="s">
        <v>51</v>
      </c>
      <c r="C152" s="17" t="s">
        <v>36</v>
      </c>
      <c r="D152" s="17" t="s">
        <v>11</v>
      </c>
      <c r="E152" s="17" t="s">
        <v>54</v>
      </c>
      <c r="F152" s="17"/>
      <c r="G152" s="103">
        <f>G153</f>
        <v>2753.6</v>
      </c>
    </row>
    <row r="153" spans="1:7" s="3" customFormat="1" ht="24.75" customHeight="1">
      <c r="A153" s="7" t="s">
        <v>76</v>
      </c>
      <c r="B153" s="17" t="s">
        <v>51</v>
      </c>
      <c r="C153" s="17" t="s">
        <v>36</v>
      </c>
      <c r="D153" s="17" t="s">
        <v>11</v>
      </c>
      <c r="E153" s="17" t="s">
        <v>75</v>
      </c>
      <c r="F153" s="17"/>
      <c r="G153" s="103">
        <f>G154</f>
        <v>2753.6</v>
      </c>
    </row>
    <row r="154" spans="1:7" s="3" customFormat="1" ht="36" customHeight="1">
      <c r="A154" s="7" t="s">
        <v>134</v>
      </c>
      <c r="B154" s="17" t="s">
        <v>51</v>
      </c>
      <c r="C154" s="17" t="s">
        <v>36</v>
      </c>
      <c r="D154" s="17" t="s">
        <v>11</v>
      </c>
      <c r="E154" s="17" t="s">
        <v>135</v>
      </c>
      <c r="F154" s="17"/>
      <c r="G154" s="103">
        <f>G155</f>
        <v>2753.6</v>
      </c>
    </row>
    <row r="155" spans="1:7" s="3" customFormat="1" ht="69.75" customHeight="1">
      <c r="A155" s="7" t="s">
        <v>132</v>
      </c>
      <c r="B155" s="17" t="s">
        <v>51</v>
      </c>
      <c r="C155" s="17" t="s">
        <v>36</v>
      </c>
      <c r="D155" s="17" t="s">
        <v>11</v>
      </c>
      <c r="E155" s="17" t="s">
        <v>133</v>
      </c>
      <c r="F155" s="17" t="s">
        <v>20</v>
      </c>
      <c r="G155" s="103">
        <v>2753.6</v>
      </c>
    </row>
    <row r="156" spans="1:7" s="3" customFormat="1" ht="24.75" customHeight="1">
      <c r="A156" s="7" t="s">
        <v>136</v>
      </c>
      <c r="B156" s="17" t="s">
        <v>51</v>
      </c>
      <c r="C156" s="17" t="s">
        <v>36</v>
      </c>
      <c r="D156" s="17" t="s">
        <v>12</v>
      </c>
      <c r="E156" s="17"/>
      <c r="F156" s="17"/>
      <c r="G156" s="103">
        <f>G157</f>
        <v>0</v>
      </c>
    </row>
    <row r="157" spans="1:7" s="3" customFormat="1" ht="59.25" customHeight="1">
      <c r="A157" s="7" t="s">
        <v>131</v>
      </c>
      <c r="B157" s="17" t="s">
        <v>51</v>
      </c>
      <c r="C157" s="17" t="s">
        <v>36</v>
      </c>
      <c r="D157" s="17" t="s">
        <v>12</v>
      </c>
      <c r="E157" s="17" t="s">
        <v>54</v>
      </c>
      <c r="F157" s="17"/>
      <c r="G157" s="103">
        <f>G158</f>
        <v>0</v>
      </c>
    </row>
    <row r="158" spans="1:7" s="3" customFormat="1" ht="24.75" customHeight="1">
      <c r="A158" s="7" t="s">
        <v>76</v>
      </c>
      <c r="B158" s="17" t="s">
        <v>51</v>
      </c>
      <c r="C158" s="17" t="s">
        <v>36</v>
      </c>
      <c r="D158" s="17" t="s">
        <v>12</v>
      </c>
      <c r="E158" s="17" t="s">
        <v>75</v>
      </c>
      <c r="F158" s="17"/>
      <c r="G158" s="103">
        <f>G159</f>
        <v>0</v>
      </c>
    </row>
    <row r="159" spans="1:7" s="3" customFormat="1" ht="77.25" customHeight="1">
      <c r="A159" s="7" t="s">
        <v>70</v>
      </c>
      <c r="B159" s="17" t="s">
        <v>51</v>
      </c>
      <c r="C159" s="17" t="s">
        <v>36</v>
      </c>
      <c r="D159" s="17" t="s">
        <v>12</v>
      </c>
      <c r="E159" s="17" t="s">
        <v>137</v>
      </c>
      <c r="F159" s="17"/>
      <c r="G159" s="103">
        <f>G160</f>
        <v>0</v>
      </c>
    </row>
    <row r="160" spans="1:7" s="3" customFormat="1" ht="50.25" customHeight="1">
      <c r="A160" s="7" t="s">
        <v>184</v>
      </c>
      <c r="B160" s="17" t="s">
        <v>51</v>
      </c>
      <c r="C160" s="17" t="s">
        <v>36</v>
      </c>
      <c r="D160" s="17" t="s">
        <v>12</v>
      </c>
      <c r="E160" s="17" t="s">
        <v>138</v>
      </c>
      <c r="F160" s="17" t="s">
        <v>28</v>
      </c>
      <c r="G160" s="103">
        <v>0</v>
      </c>
    </row>
    <row r="161" spans="1:9" s="3" customFormat="1" ht="22.5" customHeight="1">
      <c r="A161" s="7" t="s">
        <v>5</v>
      </c>
      <c r="B161" s="17" t="s">
        <v>51</v>
      </c>
      <c r="C161" s="17" t="s">
        <v>17</v>
      </c>
      <c r="D161" s="17"/>
      <c r="E161" s="17"/>
      <c r="F161" s="17"/>
      <c r="G161" s="103">
        <f>G162+G167+G172</f>
        <v>518</v>
      </c>
      <c r="H161" s="3">
        <v>323.7</v>
      </c>
      <c r="I161" s="104">
        <f>G161-H161</f>
        <v>194.3</v>
      </c>
    </row>
    <row r="162" spans="1:7" s="3" customFormat="1" ht="19.5" customHeight="1">
      <c r="A162" s="7" t="s">
        <v>6</v>
      </c>
      <c r="B162" s="17" t="s">
        <v>51</v>
      </c>
      <c r="C162" s="17" t="s">
        <v>17</v>
      </c>
      <c r="D162" s="17" t="s">
        <v>11</v>
      </c>
      <c r="E162" s="17"/>
      <c r="F162" s="17"/>
      <c r="G162" s="103">
        <f>G163</f>
        <v>182</v>
      </c>
    </row>
    <row r="163" spans="1:7" s="3" customFormat="1" ht="57.75" customHeight="1">
      <c r="A163" s="7" t="s">
        <v>131</v>
      </c>
      <c r="B163" s="17" t="s">
        <v>51</v>
      </c>
      <c r="C163" s="17" t="s">
        <v>17</v>
      </c>
      <c r="D163" s="17" t="s">
        <v>11</v>
      </c>
      <c r="E163" s="17" t="s">
        <v>54</v>
      </c>
      <c r="F163" s="17"/>
      <c r="G163" s="103">
        <f>G164</f>
        <v>182</v>
      </c>
    </row>
    <row r="164" spans="1:7" s="3" customFormat="1" ht="19.5" customHeight="1">
      <c r="A164" s="7" t="s">
        <v>139</v>
      </c>
      <c r="B164" s="17" t="s">
        <v>51</v>
      </c>
      <c r="C164" s="17" t="s">
        <v>17</v>
      </c>
      <c r="D164" s="17" t="s">
        <v>11</v>
      </c>
      <c r="E164" s="17" t="s">
        <v>141</v>
      </c>
      <c r="F164" s="17"/>
      <c r="G164" s="103">
        <f>G165</f>
        <v>182</v>
      </c>
    </row>
    <row r="165" spans="1:7" s="3" customFormat="1" ht="30.75" customHeight="1">
      <c r="A165" s="7" t="s">
        <v>140</v>
      </c>
      <c r="B165" s="17" t="s">
        <v>51</v>
      </c>
      <c r="C165" s="17" t="s">
        <v>17</v>
      </c>
      <c r="D165" s="17" t="s">
        <v>11</v>
      </c>
      <c r="E165" s="17" t="s">
        <v>142</v>
      </c>
      <c r="F165" s="17"/>
      <c r="G165" s="103">
        <f>G166</f>
        <v>182</v>
      </c>
    </row>
    <row r="166" spans="1:7" s="3" customFormat="1" ht="51" customHeight="1">
      <c r="A166" s="14" t="s">
        <v>144</v>
      </c>
      <c r="B166" s="17" t="s">
        <v>51</v>
      </c>
      <c r="C166" s="17" t="s">
        <v>17</v>
      </c>
      <c r="D166" s="17" t="s">
        <v>11</v>
      </c>
      <c r="E166" s="17" t="s">
        <v>143</v>
      </c>
      <c r="F166" s="17" t="s">
        <v>37</v>
      </c>
      <c r="G166" s="103">
        <v>182</v>
      </c>
    </row>
    <row r="167" spans="1:7" s="3" customFormat="1" ht="27" customHeight="1">
      <c r="A167" s="14" t="s">
        <v>38</v>
      </c>
      <c r="B167" s="17" t="s">
        <v>51</v>
      </c>
      <c r="C167" s="17" t="s">
        <v>17</v>
      </c>
      <c r="D167" s="17" t="s">
        <v>16</v>
      </c>
      <c r="E167" s="17"/>
      <c r="F167" s="17"/>
      <c r="G167" s="103">
        <f>G168</f>
        <v>336</v>
      </c>
    </row>
    <row r="168" spans="1:7" s="3" customFormat="1" ht="57.75" customHeight="1">
      <c r="A168" s="14" t="s">
        <v>131</v>
      </c>
      <c r="B168" s="17" t="s">
        <v>51</v>
      </c>
      <c r="C168" s="17" t="s">
        <v>17</v>
      </c>
      <c r="D168" s="17" t="s">
        <v>16</v>
      </c>
      <c r="E168" s="17" t="s">
        <v>54</v>
      </c>
      <c r="F168" s="17"/>
      <c r="G168" s="103">
        <f>G169</f>
        <v>336</v>
      </c>
    </row>
    <row r="169" spans="1:7" s="3" customFormat="1" ht="21.75" customHeight="1">
      <c r="A169" s="14" t="s">
        <v>139</v>
      </c>
      <c r="B169" s="17" t="s">
        <v>51</v>
      </c>
      <c r="C169" s="17" t="s">
        <v>17</v>
      </c>
      <c r="D169" s="17" t="s">
        <v>16</v>
      </c>
      <c r="E169" s="17" t="s">
        <v>141</v>
      </c>
      <c r="F169" s="17"/>
      <c r="G169" s="103">
        <f>G170</f>
        <v>336</v>
      </c>
    </row>
    <row r="170" spans="1:7" s="3" customFormat="1" ht="35.25" customHeight="1">
      <c r="A170" s="14" t="s">
        <v>140</v>
      </c>
      <c r="B170" s="17" t="s">
        <v>51</v>
      </c>
      <c r="C170" s="17" t="s">
        <v>17</v>
      </c>
      <c r="D170" s="17" t="s">
        <v>16</v>
      </c>
      <c r="E170" s="17" t="s">
        <v>142</v>
      </c>
      <c r="F170" s="17"/>
      <c r="G170" s="103">
        <f>G171</f>
        <v>336</v>
      </c>
    </row>
    <row r="171" spans="1:7" s="3" customFormat="1" ht="60" customHeight="1">
      <c r="A171" s="14" t="s">
        <v>146</v>
      </c>
      <c r="B171" s="17" t="s">
        <v>51</v>
      </c>
      <c r="C171" s="17" t="s">
        <v>17</v>
      </c>
      <c r="D171" s="17" t="s">
        <v>16</v>
      </c>
      <c r="E171" s="17" t="s">
        <v>145</v>
      </c>
      <c r="F171" s="17" t="s">
        <v>37</v>
      </c>
      <c r="G171" s="103">
        <v>336</v>
      </c>
    </row>
    <row r="172" spans="1:7" s="3" customFormat="1" ht="24.75" customHeight="1">
      <c r="A172" s="14" t="s">
        <v>46</v>
      </c>
      <c r="B172" s="17" t="s">
        <v>51</v>
      </c>
      <c r="C172" s="17" t="s">
        <v>17</v>
      </c>
      <c r="D172" s="17" t="s">
        <v>44</v>
      </c>
      <c r="E172" s="17"/>
      <c r="F172" s="17"/>
      <c r="G172" s="103">
        <f>G173</f>
        <v>0</v>
      </c>
    </row>
    <row r="173" spans="1:7" s="3" customFormat="1" ht="54.75" customHeight="1">
      <c r="A173" s="14" t="s">
        <v>149</v>
      </c>
      <c r="B173" s="17" t="s">
        <v>51</v>
      </c>
      <c r="C173" s="17" t="s">
        <v>17</v>
      </c>
      <c r="D173" s="17" t="s">
        <v>44</v>
      </c>
      <c r="E173" s="17" t="s">
        <v>54</v>
      </c>
      <c r="F173" s="17"/>
      <c r="G173" s="103">
        <f>G174</f>
        <v>0</v>
      </c>
    </row>
    <row r="174" spans="1:7" s="3" customFormat="1" ht="24.75" customHeight="1">
      <c r="A174" s="14" t="s">
        <v>139</v>
      </c>
      <c r="B174" s="17" t="s">
        <v>51</v>
      </c>
      <c r="C174" s="17" t="s">
        <v>17</v>
      </c>
      <c r="D174" s="17" t="s">
        <v>44</v>
      </c>
      <c r="E174" s="17" t="s">
        <v>141</v>
      </c>
      <c r="F174" s="17"/>
      <c r="G174" s="103">
        <f>G175</f>
        <v>0</v>
      </c>
    </row>
    <row r="175" spans="1:7" s="3" customFormat="1" ht="71.25" customHeight="1">
      <c r="A175" s="14" t="s">
        <v>70</v>
      </c>
      <c r="B175" s="17" t="s">
        <v>51</v>
      </c>
      <c r="C175" s="17" t="s">
        <v>17</v>
      </c>
      <c r="D175" s="17" t="s">
        <v>44</v>
      </c>
      <c r="E175" s="17" t="s">
        <v>147</v>
      </c>
      <c r="F175" s="17"/>
      <c r="G175" s="103">
        <f>G176</f>
        <v>0</v>
      </c>
    </row>
    <row r="176" spans="1:7" s="3" customFormat="1" ht="47.25" customHeight="1">
      <c r="A176" s="14" t="s">
        <v>184</v>
      </c>
      <c r="B176" s="17" t="s">
        <v>51</v>
      </c>
      <c r="C176" s="17" t="s">
        <v>17</v>
      </c>
      <c r="D176" s="17" t="s">
        <v>44</v>
      </c>
      <c r="E176" s="17" t="s">
        <v>148</v>
      </c>
      <c r="F176" s="17" t="s">
        <v>28</v>
      </c>
      <c r="G176" s="103">
        <v>0</v>
      </c>
    </row>
    <row r="177" spans="1:9" ht="18.75">
      <c r="A177" s="14" t="s">
        <v>308</v>
      </c>
      <c r="B177" s="17" t="s">
        <v>51</v>
      </c>
      <c r="C177" s="17" t="s">
        <v>25</v>
      </c>
      <c r="D177" s="17"/>
      <c r="E177" s="17"/>
      <c r="F177" s="17"/>
      <c r="G177" s="103">
        <f>G178</f>
        <v>0</v>
      </c>
      <c r="H177">
        <v>0</v>
      </c>
      <c r="I177" s="127">
        <f>G177-H177</f>
        <v>0</v>
      </c>
    </row>
    <row r="178" spans="1:7" ht="18.75">
      <c r="A178" s="14" t="s">
        <v>309</v>
      </c>
      <c r="B178" s="17" t="s">
        <v>51</v>
      </c>
      <c r="C178" s="17" t="s">
        <v>25</v>
      </c>
      <c r="D178" s="17" t="s">
        <v>11</v>
      </c>
      <c r="E178" s="17"/>
      <c r="F178" s="17"/>
      <c r="G178" s="103">
        <f>G179</f>
        <v>0</v>
      </c>
    </row>
    <row r="179" spans="1:7" ht="38.25">
      <c r="A179" s="14" t="s">
        <v>275</v>
      </c>
      <c r="B179" s="17" t="s">
        <v>51</v>
      </c>
      <c r="C179" s="17" t="s">
        <v>25</v>
      </c>
      <c r="D179" s="17" t="s">
        <v>11</v>
      </c>
      <c r="E179" s="17" t="s">
        <v>54</v>
      </c>
      <c r="F179" s="17"/>
      <c r="G179" s="103">
        <f>G180</f>
        <v>0</v>
      </c>
    </row>
    <row r="180" spans="1:7" ht="25.5">
      <c r="A180" s="14" t="s">
        <v>284</v>
      </c>
      <c r="B180" s="17" t="s">
        <v>51</v>
      </c>
      <c r="C180" s="17" t="s">
        <v>25</v>
      </c>
      <c r="D180" s="17" t="s">
        <v>11</v>
      </c>
      <c r="E180" s="17" t="s">
        <v>55</v>
      </c>
      <c r="F180" s="17"/>
      <c r="G180" s="103">
        <f>G181</f>
        <v>0</v>
      </c>
    </row>
    <row r="181" spans="1:7" ht="25.5">
      <c r="A181" s="14" t="s">
        <v>195</v>
      </c>
      <c r="B181" s="17" t="s">
        <v>51</v>
      </c>
      <c r="C181" s="17" t="s">
        <v>25</v>
      </c>
      <c r="D181" s="17" t="s">
        <v>11</v>
      </c>
      <c r="E181" s="17" t="s">
        <v>196</v>
      </c>
      <c r="F181" s="17"/>
      <c r="G181" s="103">
        <f>G182</f>
        <v>0</v>
      </c>
    </row>
    <row r="182" spans="1:7" ht="25.5">
      <c r="A182" s="14" t="s">
        <v>310</v>
      </c>
      <c r="B182" s="17" t="s">
        <v>51</v>
      </c>
      <c r="C182" s="17" t="s">
        <v>25</v>
      </c>
      <c r="D182" s="17" t="s">
        <v>11</v>
      </c>
      <c r="E182" s="17" t="s">
        <v>197</v>
      </c>
      <c r="F182" s="17" t="s">
        <v>198</v>
      </c>
      <c r="G182" s="103">
        <v>0</v>
      </c>
    </row>
  </sheetData>
  <sheetProtection/>
  <autoFilter ref="A14:G176"/>
  <mergeCells count="3">
    <mergeCell ref="A9:G9"/>
    <mergeCell ref="A10:G10"/>
    <mergeCell ref="G2:G5"/>
  </mergeCells>
  <printOptions/>
  <pageMargins left="0.984251968503937" right="0.35433070866141736" top="0.3937007874015748" bottom="0.3937007874015748" header="0.5118110236220472" footer="0.5118110236220472"/>
  <pageSetup horizontalDpi="600" verticalDpi="600" orientation="portrait" paperSize="9" scale="60" r:id="rId1"/>
  <rowBreaks count="3" manualBreakCount="3">
    <brk id="40" max="6" man="1"/>
    <brk id="71" max="6" man="1"/>
    <brk id="10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0"/>
  <sheetViews>
    <sheetView view="pageBreakPreview" zoomScale="130" zoomScaleSheetLayoutView="130" zoomScalePageLayoutView="0" workbookViewId="0" topLeftCell="A178">
      <selection activeCell="D31" sqref="D31:D32"/>
    </sheetView>
  </sheetViews>
  <sheetFormatPr defaultColWidth="9.00390625" defaultRowHeight="12.75"/>
  <cols>
    <col min="1" max="1" width="50.125" style="0" customWidth="1"/>
    <col min="4" max="4" width="17.75390625" style="0" customWidth="1"/>
    <col min="5" max="5" width="5.375" style="0" customWidth="1"/>
    <col min="6" max="6" width="36.875" style="0" customWidth="1"/>
    <col min="7" max="7" width="21.25390625" style="0" customWidth="1"/>
    <col min="8" max="8" width="14.00390625" style="0" customWidth="1"/>
    <col min="9" max="9" width="12.75390625" style="0" customWidth="1"/>
  </cols>
  <sheetData>
    <row r="1" spans="1:6" ht="15">
      <c r="A1" s="6"/>
      <c r="B1" s="6"/>
      <c r="C1" s="49"/>
      <c r="D1" s="49"/>
      <c r="E1" s="49"/>
      <c r="F1" s="49" t="s">
        <v>264</v>
      </c>
    </row>
    <row r="2" spans="1:6" ht="15">
      <c r="A2" s="11"/>
      <c r="B2" s="6"/>
      <c r="C2" s="28"/>
      <c r="D2" s="28"/>
      <c r="E2" s="28"/>
      <c r="F2" s="132" t="str">
        <f>'приложение 2'!G2:G5</f>
        <v>к постановлению администрации городского поселения город Бобров Бобровского муниципального района Воронежской области</v>
      </c>
    </row>
    <row r="3" spans="1:6" ht="15">
      <c r="A3" s="6"/>
      <c r="B3" s="6"/>
      <c r="C3" s="28"/>
      <c r="D3" s="28"/>
      <c r="E3" s="28"/>
      <c r="F3" s="132"/>
    </row>
    <row r="4" spans="1:6" ht="15">
      <c r="A4" s="6"/>
      <c r="B4" s="6"/>
      <c r="C4" s="28"/>
      <c r="D4" s="28"/>
      <c r="E4" s="28"/>
      <c r="F4" s="132"/>
    </row>
    <row r="5" spans="1:6" ht="15">
      <c r="A5" s="6"/>
      <c r="B5" s="6"/>
      <c r="C5" s="28"/>
      <c r="D5" s="28"/>
      <c r="E5" s="28"/>
      <c r="F5" s="132"/>
    </row>
    <row r="6" spans="1:6" ht="15">
      <c r="A6" s="6"/>
      <c r="B6" s="6"/>
      <c r="C6" s="28"/>
      <c r="D6" s="28"/>
      <c r="E6" s="28"/>
      <c r="F6" s="28" t="str">
        <f>'приложение 2'!G6</f>
        <v>от "13" октября 2020 года №410/1</v>
      </c>
    </row>
    <row r="7" spans="1:6" ht="12.75">
      <c r="A7" s="6"/>
      <c r="B7" s="6"/>
      <c r="C7" s="6"/>
      <c r="D7" s="6"/>
      <c r="E7" s="6"/>
      <c r="F7" s="6"/>
    </row>
    <row r="8" spans="1:6" ht="12.75">
      <c r="A8" s="6"/>
      <c r="B8" s="11"/>
      <c r="C8" s="11"/>
      <c r="D8" s="11"/>
      <c r="E8" s="6"/>
      <c r="F8" s="6"/>
    </row>
    <row r="9" spans="1:6" ht="93.75" customHeight="1">
      <c r="A9" s="131" t="s">
        <v>382</v>
      </c>
      <c r="B9" s="131"/>
      <c r="C9" s="131"/>
      <c r="D9" s="131"/>
      <c r="E9" s="131"/>
      <c r="F9" s="131"/>
    </row>
    <row r="10" spans="1:6" ht="18.75">
      <c r="A10" s="131" t="str">
        <f>'приложение 2'!A10:G10</f>
        <v>за 3 квартал 2020 года</v>
      </c>
      <c r="B10" s="131"/>
      <c r="C10" s="131"/>
      <c r="D10" s="131"/>
      <c r="E10" s="131"/>
      <c r="F10" s="131"/>
    </row>
    <row r="11" spans="1:6" ht="29.25" customHeight="1">
      <c r="A11" s="6"/>
      <c r="B11" s="6"/>
      <c r="C11" s="6"/>
      <c r="D11" s="6"/>
      <c r="E11" s="6"/>
      <c r="F11" s="110" t="s">
        <v>388</v>
      </c>
    </row>
    <row r="12" spans="1:6" s="26" customFormat="1" ht="30.75" customHeight="1">
      <c r="A12" s="20" t="s">
        <v>7</v>
      </c>
      <c r="B12" s="20" t="s">
        <v>9</v>
      </c>
      <c r="C12" s="20" t="s">
        <v>8</v>
      </c>
      <c r="D12" s="20" t="s">
        <v>19</v>
      </c>
      <c r="E12" s="20" t="s">
        <v>18</v>
      </c>
      <c r="F12" s="21" t="str">
        <f>'приложение 2'!G13</f>
        <v>исполнено на 01.10.2020г.</v>
      </c>
    </row>
    <row r="13" spans="1:6" ht="13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3">
        <v>6</v>
      </c>
    </row>
    <row r="14" spans="1:9" s="34" customFormat="1" ht="18.75">
      <c r="A14" s="32" t="s">
        <v>10</v>
      </c>
      <c r="B14" s="33"/>
      <c r="C14" s="33"/>
      <c r="D14" s="33"/>
      <c r="E14" s="33"/>
      <c r="F14" s="111">
        <f>F15+F50+F68+F93+F148+F159+F175</f>
        <v>511318.49999999994</v>
      </c>
      <c r="G14" s="112">
        <f>'приложение 2'!G15-'приложение 3'!F14</f>
        <v>0</v>
      </c>
      <c r="H14" s="112"/>
      <c r="I14" s="112"/>
    </row>
    <row r="15" spans="1:9" s="3" customFormat="1" ht="18.75">
      <c r="A15" s="38" t="s">
        <v>41</v>
      </c>
      <c r="B15" s="17" t="s">
        <v>11</v>
      </c>
      <c r="C15" s="17"/>
      <c r="D15" s="39"/>
      <c r="E15" s="40"/>
      <c r="F15" s="113">
        <f>F16+F26+F33+F38</f>
        <v>14772.399999999998</v>
      </c>
      <c r="G15" s="114"/>
      <c r="H15" s="114"/>
      <c r="I15" s="114"/>
    </row>
    <row r="16" spans="1:6" s="3" customFormat="1" ht="43.5" customHeight="1">
      <c r="A16" s="14" t="s">
        <v>50</v>
      </c>
      <c r="B16" s="17" t="s">
        <v>11</v>
      </c>
      <c r="C16" s="17" t="s">
        <v>12</v>
      </c>
      <c r="D16" s="17"/>
      <c r="E16" s="40"/>
      <c r="F16" s="113">
        <f>F20+F21+F22+F24+F25</f>
        <v>3940.4</v>
      </c>
    </row>
    <row r="17" spans="1:6" s="3" customFormat="1" ht="53.25" customHeight="1">
      <c r="A17" s="14" t="s">
        <v>149</v>
      </c>
      <c r="B17" s="17" t="s">
        <v>11</v>
      </c>
      <c r="C17" s="17" t="s">
        <v>12</v>
      </c>
      <c r="D17" s="17" t="s">
        <v>54</v>
      </c>
      <c r="E17" s="40"/>
      <c r="F17" s="113">
        <f>F18</f>
        <v>3940.4</v>
      </c>
    </row>
    <row r="18" spans="1:6" s="3" customFormat="1" ht="29.25" customHeight="1">
      <c r="A18" s="14" t="s">
        <v>57</v>
      </c>
      <c r="B18" s="17" t="s">
        <v>11</v>
      </c>
      <c r="C18" s="17" t="s">
        <v>12</v>
      </c>
      <c r="D18" s="17" t="s">
        <v>55</v>
      </c>
      <c r="E18" s="40"/>
      <c r="F18" s="113">
        <f>F19+F23</f>
        <v>3940.4</v>
      </c>
    </row>
    <row r="19" spans="1:6" s="3" customFormat="1" ht="30.75" customHeight="1">
      <c r="A19" s="14" t="s">
        <v>58</v>
      </c>
      <c r="B19" s="17" t="s">
        <v>11</v>
      </c>
      <c r="C19" s="17" t="s">
        <v>12</v>
      </c>
      <c r="D19" s="17" t="s">
        <v>56</v>
      </c>
      <c r="E19" s="40"/>
      <c r="F19" s="113">
        <f>F20+F21+F22</f>
        <v>2441.5</v>
      </c>
    </row>
    <row r="20" spans="1:6" s="3" customFormat="1" ht="80.25" customHeight="1">
      <c r="A20" s="14" t="s">
        <v>59</v>
      </c>
      <c r="B20" s="17" t="s">
        <v>11</v>
      </c>
      <c r="C20" s="17" t="s">
        <v>12</v>
      </c>
      <c r="D20" s="17" t="s">
        <v>60</v>
      </c>
      <c r="E20" s="17" t="s">
        <v>30</v>
      </c>
      <c r="F20" s="113">
        <f>'приложение 2'!G22</f>
        <v>1711.4</v>
      </c>
    </row>
    <row r="21" spans="1:6" s="3" customFormat="1" ht="43.5" customHeight="1">
      <c r="A21" s="14" t="s">
        <v>74</v>
      </c>
      <c r="B21" s="17" t="s">
        <v>11</v>
      </c>
      <c r="C21" s="17" t="s">
        <v>12</v>
      </c>
      <c r="D21" s="17" t="s">
        <v>60</v>
      </c>
      <c r="E21" s="17" t="s">
        <v>28</v>
      </c>
      <c r="F21" s="113">
        <f>'приложение 2'!G23</f>
        <v>725.1</v>
      </c>
    </row>
    <row r="22" spans="1:6" s="3" customFormat="1" ht="32.25" customHeight="1">
      <c r="A22" s="14" t="s">
        <v>61</v>
      </c>
      <c r="B22" s="17" t="s">
        <v>11</v>
      </c>
      <c r="C22" s="17" t="s">
        <v>12</v>
      </c>
      <c r="D22" s="17" t="s">
        <v>60</v>
      </c>
      <c r="E22" s="17" t="s">
        <v>31</v>
      </c>
      <c r="F22" s="113">
        <f>'приложение 2'!G24</f>
        <v>5</v>
      </c>
    </row>
    <row r="23" spans="1:6" s="3" customFormat="1" ht="32.25" customHeight="1">
      <c r="A23" s="14" t="s">
        <v>64</v>
      </c>
      <c r="B23" s="17" t="s">
        <v>11</v>
      </c>
      <c r="C23" s="17" t="s">
        <v>12</v>
      </c>
      <c r="D23" s="17" t="s">
        <v>62</v>
      </c>
      <c r="E23" s="17"/>
      <c r="F23" s="113">
        <f>F24+F25</f>
        <v>1498.9</v>
      </c>
    </row>
    <row r="24" spans="1:6" s="3" customFormat="1" ht="69.75" customHeight="1">
      <c r="A24" s="14" t="s">
        <v>66</v>
      </c>
      <c r="B24" s="17" t="s">
        <v>11</v>
      </c>
      <c r="C24" s="17" t="s">
        <v>12</v>
      </c>
      <c r="D24" s="17" t="s">
        <v>63</v>
      </c>
      <c r="E24" s="17" t="s">
        <v>30</v>
      </c>
      <c r="F24" s="113">
        <f>'приложение 2'!G26</f>
        <v>1498.9</v>
      </c>
    </row>
    <row r="25" spans="1:6" s="3" customFormat="1" ht="41.25" customHeight="1">
      <c r="A25" s="14" t="s">
        <v>183</v>
      </c>
      <c r="B25" s="17" t="s">
        <v>11</v>
      </c>
      <c r="C25" s="17" t="s">
        <v>12</v>
      </c>
      <c r="D25" s="17" t="s">
        <v>63</v>
      </c>
      <c r="E25" s="17" t="s">
        <v>28</v>
      </c>
      <c r="F25" s="113">
        <f>'приложение 2'!G27</f>
        <v>0</v>
      </c>
    </row>
    <row r="26" spans="1:6" s="3" customFormat="1" ht="27" customHeight="1">
      <c r="A26" s="14" t="s">
        <v>282</v>
      </c>
      <c r="B26" s="17" t="s">
        <v>11</v>
      </c>
      <c r="C26" s="17" t="s">
        <v>283</v>
      </c>
      <c r="D26" s="17"/>
      <c r="E26" s="17"/>
      <c r="F26" s="113">
        <f>F27</f>
        <v>1498.3999999999999</v>
      </c>
    </row>
    <row r="27" spans="1:6" s="3" customFormat="1" ht="41.25" customHeight="1">
      <c r="A27" s="14" t="s">
        <v>275</v>
      </c>
      <c r="B27" s="17" t="s">
        <v>11</v>
      </c>
      <c r="C27" s="17" t="s">
        <v>283</v>
      </c>
      <c r="D27" s="17" t="s">
        <v>54</v>
      </c>
      <c r="E27" s="17"/>
      <c r="F27" s="113">
        <f>F28</f>
        <v>1498.3999999999999</v>
      </c>
    </row>
    <row r="28" spans="1:6" s="3" customFormat="1" ht="32.25" customHeight="1">
      <c r="A28" s="14" t="s">
        <v>284</v>
      </c>
      <c r="B28" s="17" t="s">
        <v>11</v>
      </c>
      <c r="C28" s="17" t="s">
        <v>283</v>
      </c>
      <c r="D28" s="17" t="s">
        <v>285</v>
      </c>
      <c r="E28" s="17"/>
      <c r="F28" s="113">
        <f>F29+F31</f>
        <v>1498.3999999999999</v>
      </c>
    </row>
    <row r="29" spans="1:6" s="3" customFormat="1" ht="30" customHeight="1">
      <c r="A29" s="14" t="s">
        <v>286</v>
      </c>
      <c r="B29" s="17" t="s">
        <v>11</v>
      </c>
      <c r="C29" s="17" t="s">
        <v>283</v>
      </c>
      <c r="D29" s="17" t="s">
        <v>287</v>
      </c>
      <c r="E29" s="17"/>
      <c r="F29" s="113">
        <f>F30</f>
        <v>1061.6</v>
      </c>
    </row>
    <row r="30" spans="1:6" s="3" customFormat="1" ht="56.25" customHeight="1">
      <c r="A30" s="14" t="s">
        <v>288</v>
      </c>
      <c r="B30" s="17" t="s">
        <v>11</v>
      </c>
      <c r="C30" s="17" t="s">
        <v>283</v>
      </c>
      <c r="D30" s="17" t="s">
        <v>289</v>
      </c>
      <c r="E30" s="17" t="s">
        <v>31</v>
      </c>
      <c r="F30" s="113">
        <f>'приложение 2'!G32</f>
        <v>1061.6</v>
      </c>
    </row>
    <row r="31" spans="1:6" s="3" customFormat="1" ht="67.5" customHeight="1">
      <c r="A31" s="14" t="s">
        <v>440</v>
      </c>
      <c r="B31" s="17" t="s">
        <v>11</v>
      </c>
      <c r="C31" s="17" t="s">
        <v>283</v>
      </c>
      <c r="D31" s="17" t="s">
        <v>438</v>
      </c>
      <c r="E31" s="17"/>
      <c r="F31" s="113">
        <f>F32</f>
        <v>436.8</v>
      </c>
    </row>
    <row r="32" spans="1:6" s="3" customFormat="1" ht="40.5" customHeight="1">
      <c r="A32" s="14" t="s">
        <v>441</v>
      </c>
      <c r="B32" s="17" t="s">
        <v>11</v>
      </c>
      <c r="C32" s="17" t="s">
        <v>283</v>
      </c>
      <c r="D32" s="17" t="s">
        <v>439</v>
      </c>
      <c r="E32" s="17" t="s">
        <v>28</v>
      </c>
      <c r="F32" s="113">
        <f>'приложение 2'!G34</f>
        <v>436.8</v>
      </c>
    </row>
    <row r="33" spans="1:6" s="3" customFormat="1" ht="22.5" customHeight="1">
      <c r="A33" s="14" t="s">
        <v>0</v>
      </c>
      <c r="B33" s="17" t="s">
        <v>11</v>
      </c>
      <c r="C33" s="17" t="s">
        <v>24</v>
      </c>
      <c r="D33" s="17"/>
      <c r="E33" s="17"/>
      <c r="F33" s="113">
        <f>F34</f>
        <v>0</v>
      </c>
    </row>
    <row r="34" spans="1:6" s="3" customFormat="1" ht="54" customHeight="1">
      <c r="A34" s="14" t="s">
        <v>149</v>
      </c>
      <c r="B34" s="17" t="s">
        <v>11</v>
      </c>
      <c r="C34" s="17" t="s">
        <v>24</v>
      </c>
      <c r="D34" s="17" t="s">
        <v>54</v>
      </c>
      <c r="E34" s="17"/>
      <c r="F34" s="113">
        <f>F35</f>
        <v>0</v>
      </c>
    </row>
    <row r="35" spans="1:6" s="3" customFormat="1" ht="33" customHeight="1">
      <c r="A35" s="14" t="s">
        <v>57</v>
      </c>
      <c r="B35" s="17" t="s">
        <v>11</v>
      </c>
      <c r="C35" s="17" t="s">
        <v>24</v>
      </c>
      <c r="D35" s="17" t="s">
        <v>55</v>
      </c>
      <c r="E35" s="17"/>
      <c r="F35" s="113">
        <f>F36</f>
        <v>0</v>
      </c>
    </row>
    <row r="36" spans="1:6" s="3" customFormat="1" ht="33" customHeight="1">
      <c r="A36" s="14" t="s">
        <v>67</v>
      </c>
      <c r="B36" s="17" t="s">
        <v>11</v>
      </c>
      <c r="C36" s="17" t="s">
        <v>24</v>
      </c>
      <c r="D36" s="17" t="s">
        <v>65</v>
      </c>
      <c r="E36" s="17"/>
      <c r="F36" s="113">
        <f>F37</f>
        <v>0</v>
      </c>
    </row>
    <row r="37" spans="1:6" s="3" customFormat="1" ht="71.25" customHeight="1">
      <c r="A37" s="14" t="s">
        <v>68</v>
      </c>
      <c r="B37" s="17" t="s">
        <v>11</v>
      </c>
      <c r="C37" s="17" t="s">
        <v>24</v>
      </c>
      <c r="D37" s="17" t="s">
        <v>69</v>
      </c>
      <c r="E37" s="17" t="s">
        <v>31</v>
      </c>
      <c r="F37" s="113">
        <f>'приложение 2'!G39</f>
        <v>0</v>
      </c>
    </row>
    <row r="38" spans="1:6" s="3" customFormat="1" ht="25.5" customHeight="1">
      <c r="A38" s="14" t="s">
        <v>40</v>
      </c>
      <c r="B38" s="17" t="s">
        <v>11</v>
      </c>
      <c r="C38" s="17" t="s">
        <v>25</v>
      </c>
      <c r="D38" s="17"/>
      <c r="E38" s="17"/>
      <c r="F38" s="113">
        <f>F42+F44+F45+F48+F49+F46</f>
        <v>9333.599999999999</v>
      </c>
    </row>
    <row r="39" spans="1:6" s="3" customFormat="1" ht="54.75" customHeight="1">
      <c r="A39" s="14" t="s">
        <v>53</v>
      </c>
      <c r="B39" s="17" t="s">
        <v>11</v>
      </c>
      <c r="C39" s="17" t="s">
        <v>25</v>
      </c>
      <c r="D39" s="17" t="s">
        <v>54</v>
      </c>
      <c r="E39" s="17"/>
      <c r="F39" s="113">
        <f>F40</f>
        <v>9333.6</v>
      </c>
    </row>
    <row r="40" spans="1:6" s="3" customFormat="1" ht="30.75" customHeight="1">
      <c r="A40" s="14" t="s">
        <v>57</v>
      </c>
      <c r="B40" s="17" t="s">
        <v>11</v>
      </c>
      <c r="C40" s="17" t="s">
        <v>25</v>
      </c>
      <c r="D40" s="17" t="s">
        <v>55</v>
      </c>
      <c r="E40" s="17"/>
      <c r="F40" s="113">
        <f>F41+F43+F47</f>
        <v>9333.6</v>
      </c>
    </row>
    <row r="41" spans="1:6" s="3" customFormat="1" ht="30.75" customHeight="1">
      <c r="A41" s="14" t="str">
        <f>'[1]приложение 7 (1)'!A41</f>
        <v>Основное мероприятие «Расходы на обеспечение функций органов местного самоуправления»</v>
      </c>
      <c r="B41" s="17" t="s">
        <v>11</v>
      </c>
      <c r="C41" s="17" t="s">
        <v>25</v>
      </c>
      <c r="D41" s="17" t="s">
        <v>56</v>
      </c>
      <c r="E41" s="17"/>
      <c r="F41" s="113">
        <f>F42</f>
        <v>560.4</v>
      </c>
    </row>
    <row r="42" spans="1:6" s="3" customFormat="1" ht="45.75" customHeight="1">
      <c r="A42" s="14" t="str">
        <f>'[1]приложение 7 (1)'!A42</f>
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</v>
      </c>
      <c r="B42" s="17" t="s">
        <v>11</v>
      </c>
      <c r="C42" s="17" t="s">
        <v>25</v>
      </c>
      <c r="D42" s="17" t="s">
        <v>60</v>
      </c>
      <c r="E42" s="17" t="s">
        <v>28</v>
      </c>
      <c r="F42" s="113">
        <f>'приложение 2'!G44</f>
        <v>560.4</v>
      </c>
    </row>
    <row r="43" spans="1:6" s="3" customFormat="1" ht="74.25" customHeight="1">
      <c r="A43" s="14" t="s">
        <v>70</v>
      </c>
      <c r="B43" s="17" t="s">
        <v>11</v>
      </c>
      <c r="C43" s="17" t="s">
        <v>25</v>
      </c>
      <c r="D43" s="17" t="s">
        <v>71</v>
      </c>
      <c r="E43" s="17"/>
      <c r="F43" s="113">
        <f>F44+F45+F46</f>
        <v>5643.400000000001</v>
      </c>
    </row>
    <row r="44" spans="1:6" s="3" customFormat="1" ht="41.25" customHeight="1">
      <c r="A44" s="14" t="s">
        <v>184</v>
      </c>
      <c r="B44" s="17" t="s">
        <v>11</v>
      </c>
      <c r="C44" s="17" t="s">
        <v>25</v>
      </c>
      <c r="D44" s="17" t="s">
        <v>72</v>
      </c>
      <c r="E44" s="17" t="s">
        <v>28</v>
      </c>
      <c r="F44" s="113">
        <f>'приложение 2'!G46</f>
        <v>1563.1</v>
      </c>
    </row>
    <row r="45" spans="1:6" s="3" customFormat="1" ht="48.75" customHeight="1">
      <c r="A45" s="14" t="s">
        <v>192</v>
      </c>
      <c r="B45" s="17" t="s">
        <v>11</v>
      </c>
      <c r="C45" s="17" t="s">
        <v>25</v>
      </c>
      <c r="D45" s="17" t="s">
        <v>72</v>
      </c>
      <c r="E45" s="17" t="s">
        <v>29</v>
      </c>
      <c r="F45" s="113">
        <f>'приложение 2'!G47</f>
        <v>3933</v>
      </c>
    </row>
    <row r="46" spans="1:6" s="3" customFormat="1" ht="48.75" customHeight="1">
      <c r="A46" s="14" t="str">
        <f>'[1]приложение 7 (1)'!A46</f>
        <v>Выполнение других расходных обязательств (Иные бюджетные ассигнования)</v>
      </c>
      <c r="B46" s="17" t="s">
        <v>11</v>
      </c>
      <c r="C46" s="17" t="s">
        <v>25</v>
      </c>
      <c r="D46" s="17" t="s">
        <v>72</v>
      </c>
      <c r="E46" s="17" t="s">
        <v>31</v>
      </c>
      <c r="F46" s="113">
        <f>'приложение 2'!G48</f>
        <v>147.3</v>
      </c>
    </row>
    <row r="47" spans="1:6" s="74" customFormat="1" ht="33" customHeight="1">
      <c r="A47" s="75" t="str">
        <f>'[1]приложение 7 (1)'!A47</f>
        <v>Основное мероприятие"Расходы на обеспечение деятельности МКУ"СКООМС" </v>
      </c>
      <c r="B47" s="73" t="s">
        <v>11</v>
      </c>
      <c r="C47" s="73" t="s">
        <v>25</v>
      </c>
      <c r="D47" s="73" t="s">
        <v>295</v>
      </c>
      <c r="E47" s="73"/>
      <c r="F47" s="115">
        <f>F48+F49</f>
        <v>3129.8</v>
      </c>
    </row>
    <row r="48" spans="1:6" s="74" customFormat="1" ht="72" customHeight="1">
      <c r="A48" s="75" t="str">
        <f>'[1]приложение 7 (1)'!A48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B48" s="73" t="s">
        <v>11</v>
      </c>
      <c r="C48" s="73" t="s">
        <v>25</v>
      </c>
      <c r="D48" s="73" t="s">
        <v>297</v>
      </c>
      <c r="E48" s="73" t="s">
        <v>30</v>
      </c>
      <c r="F48" s="115">
        <f>'приложение 2'!G50</f>
        <v>3031</v>
      </c>
    </row>
    <row r="49" spans="1:6" s="74" customFormat="1" ht="42" customHeight="1">
      <c r="A49" s="75" t="str">
        <f>'[1]приложение 7 (1)'!A49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B49" s="73" t="s">
        <v>11</v>
      </c>
      <c r="C49" s="73" t="s">
        <v>25</v>
      </c>
      <c r="D49" s="73" t="s">
        <v>297</v>
      </c>
      <c r="E49" s="73" t="s">
        <v>28</v>
      </c>
      <c r="F49" s="115">
        <f>'приложение 2'!G51</f>
        <v>98.8</v>
      </c>
    </row>
    <row r="50" spans="1:6" s="3" customFormat="1" ht="27.75" customHeight="1">
      <c r="A50" s="14" t="s">
        <v>272</v>
      </c>
      <c r="B50" s="17" t="s">
        <v>16</v>
      </c>
      <c r="C50" s="17"/>
      <c r="D50" s="17"/>
      <c r="E50" s="17"/>
      <c r="F50" s="113">
        <f>F63+F58+F51</f>
        <v>395.3</v>
      </c>
    </row>
    <row r="51" spans="1:6" s="3" customFormat="1" ht="42" customHeight="1">
      <c r="A51" s="14" t="s">
        <v>320</v>
      </c>
      <c r="B51" s="17" t="s">
        <v>16</v>
      </c>
      <c r="C51" s="17" t="s">
        <v>27</v>
      </c>
      <c r="D51" s="17"/>
      <c r="E51" s="17"/>
      <c r="F51" s="113">
        <f>F52</f>
        <v>0</v>
      </c>
    </row>
    <row r="52" spans="1:6" s="3" customFormat="1" ht="42" customHeight="1">
      <c r="A52" s="14" t="s">
        <v>275</v>
      </c>
      <c r="B52" s="17" t="s">
        <v>16</v>
      </c>
      <c r="C52" s="17" t="s">
        <v>27</v>
      </c>
      <c r="D52" s="17" t="s">
        <v>54</v>
      </c>
      <c r="E52" s="17"/>
      <c r="F52" s="113">
        <f>F53</f>
        <v>0</v>
      </c>
    </row>
    <row r="53" spans="1:6" s="3" customFormat="1" ht="42" customHeight="1">
      <c r="A53" s="14" t="s">
        <v>276</v>
      </c>
      <c r="B53" s="17" t="s">
        <v>16</v>
      </c>
      <c r="C53" s="17" t="s">
        <v>27</v>
      </c>
      <c r="D53" s="17" t="s">
        <v>277</v>
      </c>
      <c r="E53" s="17"/>
      <c r="F53" s="113">
        <f>F54</f>
        <v>0</v>
      </c>
    </row>
    <row r="54" spans="1:6" s="3" customFormat="1" ht="42" customHeight="1">
      <c r="A54" s="14" t="s">
        <v>321</v>
      </c>
      <c r="B54" s="17" t="s">
        <v>16</v>
      </c>
      <c r="C54" s="17" t="s">
        <v>27</v>
      </c>
      <c r="D54" s="17" t="s">
        <v>325</v>
      </c>
      <c r="E54" s="17"/>
      <c r="F54" s="113">
        <f>F55+F56+F57</f>
        <v>0</v>
      </c>
    </row>
    <row r="55" spans="1:6" s="3" customFormat="1" ht="57.75" customHeight="1">
      <c r="A55" s="14" t="s">
        <v>322</v>
      </c>
      <c r="B55" s="17" t="s">
        <v>16</v>
      </c>
      <c r="C55" s="17" t="s">
        <v>27</v>
      </c>
      <c r="D55" s="17" t="s">
        <v>326</v>
      </c>
      <c r="E55" s="17" t="s">
        <v>28</v>
      </c>
      <c r="F55" s="113">
        <f>'приложение 2'!G57</f>
        <v>0</v>
      </c>
    </row>
    <row r="56" spans="1:6" s="3" customFormat="1" ht="57.75" customHeight="1">
      <c r="A56" s="14" t="str">
        <f>'[1]приложение 7 (1)'!A56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B56" s="17" t="s">
        <v>16</v>
      </c>
      <c r="C56" s="17" t="s">
        <v>27</v>
      </c>
      <c r="D56" s="17" t="s">
        <v>326</v>
      </c>
      <c r="E56" s="17" t="s">
        <v>37</v>
      </c>
      <c r="F56" s="113">
        <f>'приложение 2'!G58</f>
        <v>0</v>
      </c>
    </row>
    <row r="57" spans="1:6" s="3" customFormat="1" ht="54.75" customHeight="1">
      <c r="A57" s="14" t="s">
        <v>324</v>
      </c>
      <c r="B57" s="17" t="s">
        <v>16</v>
      </c>
      <c r="C57" s="17" t="s">
        <v>27</v>
      </c>
      <c r="D57" s="17" t="s">
        <v>327</v>
      </c>
      <c r="E57" s="17" t="s">
        <v>37</v>
      </c>
      <c r="F57" s="113">
        <f>'приложение 2'!G59</f>
        <v>0</v>
      </c>
    </row>
    <row r="58" spans="1:6" s="3" customFormat="1" ht="24.75" customHeight="1">
      <c r="A58" s="14" t="str">
        <f>'приложение 2'!A60</f>
        <v>Обеспечение пожарной безопасности</v>
      </c>
      <c r="B58" s="17" t="s">
        <v>16</v>
      </c>
      <c r="C58" s="17" t="s">
        <v>17</v>
      </c>
      <c r="D58" s="17"/>
      <c r="E58" s="17"/>
      <c r="F58" s="113">
        <f>F59</f>
        <v>329.1</v>
      </c>
    </row>
    <row r="59" spans="1:6" s="3" customFormat="1" ht="38.25" customHeight="1">
      <c r="A59" s="14" t="str">
        <f>'приложение 2'!A61</f>
        <v>Муниципальная программа городского поселения город Бобров "Муниципальное управление и гражданское общество"</v>
      </c>
      <c r="B59" s="17" t="s">
        <v>16</v>
      </c>
      <c r="C59" s="17" t="s">
        <v>17</v>
      </c>
      <c r="D59" s="17" t="s">
        <v>54</v>
      </c>
      <c r="E59" s="17"/>
      <c r="F59" s="113">
        <f>F60</f>
        <v>329.1</v>
      </c>
    </row>
    <row r="60" spans="1:6" s="3" customFormat="1" ht="38.25" customHeight="1">
      <c r="A60" s="14" t="str">
        <f>'приложение 2'!A62</f>
        <v>Подпрограмма "Развитие и модернизация населения от угроз чрезвычайных ситуаций и пожаров" </v>
      </c>
      <c r="B60" s="17" t="s">
        <v>16</v>
      </c>
      <c r="C60" s="17" t="s">
        <v>17</v>
      </c>
      <c r="D60" s="17" t="s">
        <v>277</v>
      </c>
      <c r="E60" s="17"/>
      <c r="F60" s="113">
        <f>F61</f>
        <v>329.1</v>
      </c>
    </row>
    <row r="61" spans="1:6" s="3" customFormat="1" ht="38.25" customHeight="1">
      <c r="A61" s="14" t="str">
        <f>'приложение 2'!A63</f>
        <v>Основное мероприятие "Предупреждение и ликвидация последствий чрезвычайных ситуаций природного и техногенного характера"</v>
      </c>
      <c r="B61" s="17" t="s">
        <v>16</v>
      </c>
      <c r="C61" s="17" t="s">
        <v>17</v>
      </c>
      <c r="D61" s="17" t="s">
        <v>325</v>
      </c>
      <c r="E61" s="17"/>
      <c r="F61" s="113">
        <f>F62</f>
        <v>329.1</v>
      </c>
    </row>
    <row r="62" spans="1:6" s="3" customFormat="1" ht="38.25" customHeight="1">
      <c r="A62" s="14" t="str">
        <f>'приложение 2'!A64</f>
        <v>Выполнение других расходных обязательств (закупка товаров, работ и услуг для обеспечения государственных (муниципальных) нужд)</v>
      </c>
      <c r="B62" s="17" t="s">
        <v>16</v>
      </c>
      <c r="C62" s="17" t="s">
        <v>17</v>
      </c>
      <c r="D62" s="17" t="s">
        <v>437</v>
      </c>
      <c r="E62" s="17" t="s">
        <v>28</v>
      </c>
      <c r="F62" s="113">
        <f>'приложение 2'!G64</f>
        <v>329.1</v>
      </c>
    </row>
    <row r="63" spans="1:6" s="3" customFormat="1" ht="42" customHeight="1">
      <c r="A63" s="14" t="s">
        <v>273</v>
      </c>
      <c r="B63" s="17" t="s">
        <v>16</v>
      </c>
      <c r="C63" s="17" t="s">
        <v>274</v>
      </c>
      <c r="D63" s="17"/>
      <c r="E63" s="17"/>
      <c r="F63" s="113">
        <f>F64</f>
        <v>66.2</v>
      </c>
    </row>
    <row r="64" spans="1:6" s="3" customFormat="1" ht="42" customHeight="1">
      <c r="A64" s="14" t="s">
        <v>275</v>
      </c>
      <c r="B64" s="17" t="s">
        <v>16</v>
      </c>
      <c r="C64" s="17" t="s">
        <v>274</v>
      </c>
      <c r="D64" s="17" t="s">
        <v>54</v>
      </c>
      <c r="E64" s="17"/>
      <c r="F64" s="113">
        <f>F65</f>
        <v>66.2</v>
      </c>
    </row>
    <row r="65" spans="1:6" s="3" customFormat="1" ht="42" customHeight="1">
      <c r="A65" s="14" t="s">
        <v>276</v>
      </c>
      <c r="B65" s="17" t="s">
        <v>16</v>
      </c>
      <c r="C65" s="17" t="s">
        <v>274</v>
      </c>
      <c r="D65" s="17" t="s">
        <v>277</v>
      </c>
      <c r="E65" s="17"/>
      <c r="F65" s="113">
        <f>F66</f>
        <v>66.2</v>
      </c>
    </row>
    <row r="66" spans="1:6" s="3" customFormat="1" ht="42" customHeight="1">
      <c r="A66" s="14" t="s">
        <v>278</v>
      </c>
      <c r="B66" s="17" t="s">
        <v>16</v>
      </c>
      <c r="C66" s="17" t="s">
        <v>274</v>
      </c>
      <c r="D66" s="17" t="s">
        <v>279</v>
      </c>
      <c r="E66" s="17"/>
      <c r="F66" s="113">
        <f>F67</f>
        <v>66.2</v>
      </c>
    </row>
    <row r="67" spans="1:6" s="3" customFormat="1" ht="42" customHeight="1">
      <c r="A67" s="14" t="s">
        <v>280</v>
      </c>
      <c r="B67" s="17" t="s">
        <v>16</v>
      </c>
      <c r="C67" s="17" t="s">
        <v>274</v>
      </c>
      <c r="D67" s="17" t="s">
        <v>281</v>
      </c>
      <c r="E67" s="17" t="s">
        <v>28</v>
      </c>
      <c r="F67" s="113">
        <f>'приложение 2'!G69</f>
        <v>66.2</v>
      </c>
    </row>
    <row r="68" spans="1:6" s="3" customFormat="1" ht="33.75" customHeight="1">
      <c r="A68" s="14" t="s">
        <v>1</v>
      </c>
      <c r="B68" s="17" t="s">
        <v>12</v>
      </c>
      <c r="C68" s="17"/>
      <c r="D68" s="17"/>
      <c r="E68" s="17"/>
      <c r="F68" s="113">
        <f>F69+F74+F81</f>
        <v>34909.3</v>
      </c>
    </row>
    <row r="69" spans="1:6" s="3" customFormat="1" ht="29.25" customHeight="1">
      <c r="A69" s="14" t="s">
        <v>39</v>
      </c>
      <c r="B69" s="17" t="s">
        <v>12</v>
      </c>
      <c r="C69" s="17" t="s">
        <v>14</v>
      </c>
      <c r="D69" s="17"/>
      <c r="E69" s="17"/>
      <c r="F69" s="113">
        <f>F73</f>
        <v>222.6</v>
      </c>
    </row>
    <row r="70" spans="1:6" s="3" customFormat="1" ht="57.75" customHeight="1">
      <c r="A70" s="14" t="s">
        <v>53</v>
      </c>
      <c r="B70" s="17" t="s">
        <v>12</v>
      </c>
      <c r="C70" s="17" t="s">
        <v>14</v>
      </c>
      <c r="D70" s="17" t="s">
        <v>54</v>
      </c>
      <c r="E70" s="17"/>
      <c r="F70" s="113">
        <f>F71</f>
        <v>222.6</v>
      </c>
    </row>
    <row r="71" spans="1:6" s="3" customFormat="1" ht="24.75" customHeight="1">
      <c r="A71" s="14" t="s">
        <v>76</v>
      </c>
      <c r="B71" s="17" t="s">
        <v>12</v>
      </c>
      <c r="C71" s="17" t="s">
        <v>14</v>
      </c>
      <c r="D71" s="17" t="s">
        <v>75</v>
      </c>
      <c r="E71" s="17"/>
      <c r="F71" s="113">
        <f>F72</f>
        <v>222.6</v>
      </c>
    </row>
    <row r="72" spans="1:6" s="3" customFormat="1" ht="44.25" customHeight="1">
      <c r="A72" s="14" t="s">
        <v>77</v>
      </c>
      <c r="B72" s="17" t="s">
        <v>12</v>
      </c>
      <c r="C72" s="17" t="s">
        <v>14</v>
      </c>
      <c r="D72" s="17" t="s">
        <v>78</v>
      </c>
      <c r="E72" s="17"/>
      <c r="F72" s="113">
        <f>F73</f>
        <v>222.6</v>
      </c>
    </row>
    <row r="73" spans="1:6" s="3" customFormat="1" ht="57" customHeight="1">
      <c r="A73" s="14" t="s">
        <v>185</v>
      </c>
      <c r="B73" s="17" t="s">
        <v>12</v>
      </c>
      <c r="C73" s="17" t="s">
        <v>14</v>
      </c>
      <c r="D73" s="17" t="s">
        <v>79</v>
      </c>
      <c r="E73" s="17" t="s">
        <v>28</v>
      </c>
      <c r="F73" s="113">
        <f>'приложение 2'!G75</f>
        <v>222.6</v>
      </c>
    </row>
    <row r="74" spans="1:6" s="3" customFormat="1" ht="27" customHeight="1">
      <c r="A74" s="14" t="s">
        <v>26</v>
      </c>
      <c r="B74" s="17" t="s">
        <v>12</v>
      </c>
      <c r="C74" s="17" t="s">
        <v>27</v>
      </c>
      <c r="D74" s="17"/>
      <c r="E74" s="17"/>
      <c r="F74" s="113">
        <f>F75</f>
        <v>12506.6</v>
      </c>
    </row>
    <row r="75" spans="1:6" s="3" customFormat="1" ht="41.25" customHeight="1">
      <c r="A75" s="14" t="s">
        <v>80</v>
      </c>
      <c r="B75" s="17" t="s">
        <v>12</v>
      </c>
      <c r="C75" s="17" t="s">
        <v>27</v>
      </c>
      <c r="D75" s="17" t="s">
        <v>410</v>
      </c>
      <c r="E75" s="17"/>
      <c r="F75" s="113">
        <f>F76</f>
        <v>12506.6</v>
      </c>
    </row>
    <row r="76" spans="1:6" s="3" customFormat="1" ht="27" customHeight="1">
      <c r="A76" s="14" t="s">
        <v>81</v>
      </c>
      <c r="B76" s="17" t="s">
        <v>12</v>
      </c>
      <c r="C76" s="17" t="s">
        <v>27</v>
      </c>
      <c r="D76" s="17" t="s">
        <v>83</v>
      </c>
      <c r="E76" s="17"/>
      <c r="F76" s="113">
        <f>F77</f>
        <v>12506.6</v>
      </c>
    </row>
    <row r="77" spans="1:6" s="3" customFormat="1" ht="27" customHeight="1">
      <c r="A77" s="14" t="s">
        <v>84</v>
      </c>
      <c r="B77" s="17" t="s">
        <v>12</v>
      </c>
      <c r="C77" s="17" t="s">
        <v>27</v>
      </c>
      <c r="D77" s="41" t="s">
        <v>85</v>
      </c>
      <c r="E77" s="17"/>
      <c r="F77" s="113">
        <f>F78+F80+F79</f>
        <v>12506.6</v>
      </c>
    </row>
    <row r="78" spans="1:6" s="3" customFormat="1" ht="39.75" customHeight="1">
      <c r="A78" s="14" t="str">
        <f>'[1]приложение 7 (1)'!A73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B78" s="17" t="s">
        <v>12</v>
      </c>
      <c r="C78" s="17" t="s">
        <v>27</v>
      </c>
      <c r="D78" s="41" t="s">
        <v>359</v>
      </c>
      <c r="E78" s="17" t="s">
        <v>28</v>
      </c>
      <c r="F78" s="113">
        <f>'приложение 2'!G80</f>
        <v>0</v>
      </c>
    </row>
    <row r="79" spans="1:6" s="3" customFormat="1" ht="51.75" customHeight="1">
      <c r="A79" s="14" t="str">
        <f>'[1]приложение 7 (1)'!A74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B79" s="17" t="s">
        <v>12</v>
      </c>
      <c r="C79" s="17" t="s">
        <v>27</v>
      </c>
      <c r="D79" s="17" t="s">
        <v>87</v>
      </c>
      <c r="E79" s="17" t="s">
        <v>28</v>
      </c>
      <c r="F79" s="113">
        <f>'приложение 2'!G81</f>
        <v>0</v>
      </c>
    </row>
    <row r="80" spans="1:6" s="3" customFormat="1" ht="40.5" customHeight="1">
      <c r="A80" s="14" t="s">
        <v>86</v>
      </c>
      <c r="B80" s="17" t="s">
        <v>12</v>
      </c>
      <c r="C80" s="17" t="s">
        <v>27</v>
      </c>
      <c r="D80" s="17" t="s">
        <v>87</v>
      </c>
      <c r="E80" s="17" t="s">
        <v>31</v>
      </c>
      <c r="F80" s="113">
        <f>'приложение 2'!G82</f>
        <v>12506.6</v>
      </c>
    </row>
    <row r="81" spans="1:6" s="3" customFormat="1" ht="27.75" customHeight="1">
      <c r="A81" s="14" t="s">
        <v>32</v>
      </c>
      <c r="B81" s="17" t="s">
        <v>12</v>
      </c>
      <c r="C81" s="17" t="s">
        <v>13</v>
      </c>
      <c r="D81" s="17"/>
      <c r="E81" s="17"/>
      <c r="F81" s="113">
        <f>F82</f>
        <v>22180.100000000002</v>
      </c>
    </row>
    <row r="82" spans="1:6" s="3" customFormat="1" ht="44.25" customHeight="1">
      <c r="A82" s="14" t="s">
        <v>80</v>
      </c>
      <c r="B82" s="17" t="s">
        <v>12</v>
      </c>
      <c r="C82" s="17" t="s">
        <v>13</v>
      </c>
      <c r="D82" s="17" t="s">
        <v>82</v>
      </c>
      <c r="E82" s="17"/>
      <c r="F82" s="113">
        <f>F83</f>
        <v>22180.100000000002</v>
      </c>
    </row>
    <row r="83" spans="1:6" s="3" customFormat="1" ht="18" customHeight="1">
      <c r="A83" s="14" t="s">
        <v>88</v>
      </c>
      <c r="B83" s="17" t="s">
        <v>12</v>
      </c>
      <c r="C83" s="17" t="s">
        <v>13</v>
      </c>
      <c r="D83" s="17" t="s">
        <v>89</v>
      </c>
      <c r="E83" s="17"/>
      <c r="F83" s="113">
        <f>F84+F87+F89+F91</f>
        <v>22180.100000000002</v>
      </c>
    </row>
    <row r="84" spans="1:6" s="58" customFormat="1" ht="63.75" customHeight="1">
      <c r="A84" s="106" t="str">
        <f>'[1]приложение 7 (1)'!A79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B84" s="107" t="s">
        <v>12</v>
      </c>
      <c r="C84" s="107" t="s">
        <v>13</v>
      </c>
      <c r="D84" s="107" t="s">
        <v>90</v>
      </c>
      <c r="E84" s="107"/>
      <c r="F84" s="116">
        <f>F85+F86</f>
        <v>19512.9</v>
      </c>
    </row>
    <row r="85" spans="1:6" s="58" customFormat="1" ht="63.75" customHeight="1">
      <c r="A85" s="106" t="s">
        <v>374</v>
      </c>
      <c r="B85" s="107" t="s">
        <v>12</v>
      </c>
      <c r="C85" s="107" t="s">
        <v>13</v>
      </c>
      <c r="D85" s="107" t="s">
        <v>381</v>
      </c>
      <c r="E85" s="107" t="s">
        <v>29</v>
      </c>
      <c r="F85" s="116">
        <f>'приложение 2'!G87</f>
        <v>0</v>
      </c>
    </row>
    <row r="86" spans="1:6" s="58" customFormat="1" ht="63.75" customHeight="1">
      <c r="A86" s="106" t="s">
        <v>300</v>
      </c>
      <c r="B86" s="107" t="s">
        <v>12</v>
      </c>
      <c r="C86" s="107" t="s">
        <v>13</v>
      </c>
      <c r="D86" s="107" t="s">
        <v>91</v>
      </c>
      <c r="E86" s="107" t="s">
        <v>28</v>
      </c>
      <c r="F86" s="116">
        <f>'приложение 2'!G88</f>
        <v>19512.9</v>
      </c>
    </row>
    <row r="87" spans="1:6" s="3" customFormat="1" ht="32.25" customHeight="1">
      <c r="A87" s="14" t="s">
        <v>92</v>
      </c>
      <c r="B87" s="17" t="s">
        <v>12</v>
      </c>
      <c r="C87" s="17" t="s">
        <v>13</v>
      </c>
      <c r="D87" s="17" t="s">
        <v>93</v>
      </c>
      <c r="E87" s="17"/>
      <c r="F87" s="113">
        <f>F88</f>
        <v>2598.2</v>
      </c>
    </row>
    <row r="88" spans="1:6" s="3" customFormat="1" ht="48" customHeight="1">
      <c r="A88" s="14" t="s">
        <v>186</v>
      </c>
      <c r="B88" s="17" t="s">
        <v>12</v>
      </c>
      <c r="C88" s="17" t="s">
        <v>13</v>
      </c>
      <c r="D88" s="17" t="s">
        <v>94</v>
      </c>
      <c r="E88" s="17" t="s">
        <v>28</v>
      </c>
      <c r="F88" s="113">
        <f>'приложение 2'!G90</f>
        <v>2598.2</v>
      </c>
    </row>
    <row r="89" spans="1:6" s="3" customFormat="1" ht="24.75" customHeight="1">
      <c r="A89" s="14" t="s">
        <v>96</v>
      </c>
      <c r="B89" s="17" t="s">
        <v>12</v>
      </c>
      <c r="C89" s="17" t="s">
        <v>13</v>
      </c>
      <c r="D89" s="17" t="s">
        <v>95</v>
      </c>
      <c r="E89" s="17"/>
      <c r="F89" s="113">
        <f>F90</f>
        <v>69</v>
      </c>
    </row>
    <row r="90" spans="1:6" s="3" customFormat="1" ht="63.75" customHeight="1">
      <c r="A90" s="14" t="str">
        <f>'[1]приложение 7 (1)'!A84</f>
        <v>Основное мероприятие «Межбюджетные трансферты»</v>
      </c>
      <c r="B90" s="17" t="s">
        <v>12</v>
      </c>
      <c r="C90" s="17" t="s">
        <v>13</v>
      </c>
      <c r="D90" s="17" t="s">
        <v>97</v>
      </c>
      <c r="E90" s="17" t="s">
        <v>20</v>
      </c>
      <c r="F90" s="113">
        <f>'приложение 2'!G92</f>
        <v>69</v>
      </c>
    </row>
    <row r="91" spans="1:6" s="3" customFormat="1" ht="36" customHeight="1">
      <c r="A91" s="14" t="s">
        <v>99</v>
      </c>
      <c r="B91" s="17" t="s">
        <v>12</v>
      </c>
      <c r="C91" s="17" t="s">
        <v>13</v>
      </c>
      <c r="D91" s="17" t="s">
        <v>100</v>
      </c>
      <c r="E91" s="17"/>
      <c r="F91" s="113">
        <f>F92</f>
        <v>0</v>
      </c>
    </row>
    <row r="92" spans="1:6" s="3" customFormat="1" ht="45" customHeight="1">
      <c r="A92" s="14" t="s">
        <v>187</v>
      </c>
      <c r="B92" s="17" t="s">
        <v>12</v>
      </c>
      <c r="C92" s="17" t="s">
        <v>13</v>
      </c>
      <c r="D92" s="17" t="s">
        <v>101</v>
      </c>
      <c r="E92" s="17" t="s">
        <v>28</v>
      </c>
      <c r="F92" s="113">
        <f>'приложение 2'!G94</f>
        <v>0</v>
      </c>
    </row>
    <row r="93" spans="1:6" s="3" customFormat="1" ht="20.25" customHeight="1">
      <c r="A93" s="14" t="s">
        <v>33</v>
      </c>
      <c r="B93" s="17" t="s">
        <v>14</v>
      </c>
      <c r="C93" s="17"/>
      <c r="D93" s="17"/>
      <c r="E93" s="17"/>
      <c r="F93" s="113">
        <f>F94+F111+F119+F138</f>
        <v>457969.89999999997</v>
      </c>
    </row>
    <row r="94" spans="1:6" s="3" customFormat="1" ht="19.5" customHeight="1">
      <c r="A94" s="14" t="s">
        <v>2</v>
      </c>
      <c r="B94" s="17" t="s">
        <v>14</v>
      </c>
      <c r="C94" s="17" t="s">
        <v>11</v>
      </c>
      <c r="D94" s="17"/>
      <c r="E94" s="17"/>
      <c r="F94" s="113">
        <f>F95</f>
        <v>74927.99999999999</v>
      </c>
    </row>
    <row r="95" spans="1:6" s="3" customFormat="1" ht="45.75" customHeight="1">
      <c r="A95" s="14" t="s">
        <v>80</v>
      </c>
      <c r="B95" s="17" t="s">
        <v>14</v>
      </c>
      <c r="C95" s="17" t="s">
        <v>11</v>
      </c>
      <c r="D95" s="17" t="s">
        <v>82</v>
      </c>
      <c r="E95" s="17"/>
      <c r="F95" s="113">
        <f>F96</f>
        <v>74927.99999999999</v>
      </c>
    </row>
    <row r="96" spans="1:6" s="3" customFormat="1" ht="45" customHeight="1">
      <c r="A96" s="14" t="s">
        <v>102</v>
      </c>
      <c r="B96" s="17" t="s">
        <v>14</v>
      </c>
      <c r="C96" s="17" t="s">
        <v>11</v>
      </c>
      <c r="D96" s="17" t="s">
        <v>103</v>
      </c>
      <c r="E96" s="17"/>
      <c r="F96" s="113">
        <f>F97+F99+F103+F106+F109</f>
        <v>74927.99999999999</v>
      </c>
    </row>
    <row r="97" spans="1:6" s="3" customFormat="1" ht="50.25" customHeight="1">
      <c r="A97" s="14" t="s">
        <v>361</v>
      </c>
      <c r="B97" s="17" t="s">
        <v>14</v>
      </c>
      <c r="C97" s="17" t="s">
        <v>11</v>
      </c>
      <c r="D97" s="17" t="s">
        <v>104</v>
      </c>
      <c r="E97" s="17"/>
      <c r="F97" s="113">
        <f>F98</f>
        <v>29430.5</v>
      </c>
    </row>
    <row r="98" spans="1:6" s="3" customFormat="1" ht="61.5" customHeight="1">
      <c r="A98" s="14" t="s">
        <v>191</v>
      </c>
      <c r="B98" s="17" t="s">
        <v>14</v>
      </c>
      <c r="C98" s="17" t="s">
        <v>11</v>
      </c>
      <c r="D98" s="17" t="s">
        <v>362</v>
      </c>
      <c r="E98" s="17" t="s">
        <v>29</v>
      </c>
      <c r="F98" s="113">
        <f>'приложение 2'!G100</f>
        <v>29430.5</v>
      </c>
    </row>
    <row r="99" spans="1:6" s="3" customFormat="1" ht="33.75" customHeight="1">
      <c r="A99" s="14" t="s">
        <v>402</v>
      </c>
      <c r="B99" s="17" t="s">
        <v>14</v>
      </c>
      <c r="C99" s="17" t="s">
        <v>11</v>
      </c>
      <c r="D99" s="17" t="s">
        <v>403</v>
      </c>
      <c r="E99" s="17"/>
      <c r="F99" s="113">
        <f>F100+F101+F102</f>
        <v>40334.7</v>
      </c>
    </row>
    <row r="100" spans="1:6" s="3" customFormat="1" ht="82.5" customHeight="1">
      <c r="A100" s="106" t="s">
        <v>404</v>
      </c>
      <c r="B100" s="17" t="s">
        <v>14</v>
      </c>
      <c r="C100" s="17" t="s">
        <v>11</v>
      </c>
      <c r="D100" s="17" t="s">
        <v>405</v>
      </c>
      <c r="E100" s="17" t="s">
        <v>29</v>
      </c>
      <c r="F100" s="116">
        <f>'приложение 2'!G102</f>
        <v>39525.2</v>
      </c>
    </row>
    <row r="101" spans="1:6" s="3" customFormat="1" ht="70.5" customHeight="1">
      <c r="A101" s="106" t="s">
        <v>406</v>
      </c>
      <c r="B101" s="17" t="s">
        <v>14</v>
      </c>
      <c r="C101" s="17" t="s">
        <v>11</v>
      </c>
      <c r="D101" s="17" t="s">
        <v>407</v>
      </c>
      <c r="E101" s="17" t="s">
        <v>29</v>
      </c>
      <c r="F101" s="116">
        <f>'приложение 2'!G103</f>
        <v>681.4</v>
      </c>
    </row>
    <row r="102" spans="1:6" s="3" customFormat="1" ht="69" customHeight="1">
      <c r="A102" s="106" t="s">
        <v>409</v>
      </c>
      <c r="B102" s="17" t="s">
        <v>14</v>
      </c>
      <c r="C102" s="17" t="s">
        <v>11</v>
      </c>
      <c r="D102" s="17" t="s">
        <v>408</v>
      </c>
      <c r="E102" s="17" t="s">
        <v>29</v>
      </c>
      <c r="F102" s="116">
        <f>'приложение 2'!G104</f>
        <v>128.1</v>
      </c>
    </row>
    <row r="103" spans="1:6" s="3" customFormat="1" ht="75.75" customHeight="1">
      <c r="A103" s="14" t="s">
        <v>363</v>
      </c>
      <c r="B103" s="17" t="s">
        <v>14</v>
      </c>
      <c r="C103" s="17" t="s">
        <v>11</v>
      </c>
      <c r="D103" s="17" t="s">
        <v>106</v>
      </c>
      <c r="E103" s="17"/>
      <c r="F103" s="113">
        <f>F105+F104</f>
        <v>0</v>
      </c>
    </row>
    <row r="104" spans="1:6" s="3" customFormat="1" ht="57" customHeight="1">
      <c r="A104" s="14" t="s">
        <v>364</v>
      </c>
      <c r="B104" s="17" t="s">
        <v>14</v>
      </c>
      <c r="C104" s="17" t="s">
        <v>11</v>
      </c>
      <c r="D104" s="17" t="s">
        <v>107</v>
      </c>
      <c r="E104" s="17" t="s">
        <v>28</v>
      </c>
      <c r="F104" s="113">
        <f>'приложение 2'!G106</f>
        <v>0</v>
      </c>
    </row>
    <row r="105" spans="1:6" s="3" customFormat="1" ht="70.5" customHeight="1" hidden="1">
      <c r="A105" s="14" t="s">
        <v>190</v>
      </c>
      <c r="B105" s="17" t="s">
        <v>14</v>
      </c>
      <c r="C105" s="17" t="s">
        <v>11</v>
      </c>
      <c r="D105" s="17" t="s">
        <v>110</v>
      </c>
      <c r="E105" s="17" t="s">
        <v>29</v>
      </c>
      <c r="F105" s="113">
        <v>0</v>
      </c>
    </row>
    <row r="106" spans="1:6" s="3" customFormat="1" ht="46.5" customHeight="1">
      <c r="A106" s="14" t="s">
        <v>397</v>
      </c>
      <c r="B106" s="17" t="s">
        <v>14</v>
      </c>
      <c r="C106" s="17" t="s">
        <v>11</v>
      </c>
      <c r="D106" s="17" t="s">
        <v>109</v>
      </c>
      <c r="E106" s="17"/>
      <c r="F106" s="113">
        <f>F107+F108</f>
        <v>5112.9</v>
      </c>
    </row>
    <row r="107" spans="1:6" s="3" customFormat="1" ht="95.25" customHeight="1">
      <c r="A107" s="106" t="s">
        <v>398</v>
      </c>
      <c r="B107" s="17" t="s">
        <v>14</v>
      </c>
      <c r="C107" s="17" t="s">
        <v>11</v>
      </c>
      <c r="D107" s="17" t="s">
        <v>399</v>
      </c>
      <c r="E107" s="17" t="s">
        <v>29</v>
      </c>
      <c r="F107" s="116">
        <f>'приложение 2'!G109</f>
        <v>2879.2</v>
      </c>
    </row>
    <row r="108" spans="1:6" s="3" customFormat="1" ht="108" customHeight="1">
      <c r="A108" s="106" t="s">
        <v>400</v>
      </c>
      <c r="B108" s="17" t="s">
        <v>14</v>
      </c>
      <c r="C108" s="17" t="s">
        <v>11</v>
      </c>
      <c r="D108" s="17" t="s">
        <v>401</v>
      </c>
      <c r="E108" s="17" t="s">
        <v>29</v>
      </c>
      <c r="F108" s="116">
        <f>'приложение 2'!G110</f>
        <v>2233.7</v>
      </c>
    </row>
    <row r="109" spans="1:6" s="3" customFormat="1" ht="49.5" customHeight="1">
      <c r="A109" s="14" t="s">
        <v>111</v>
      </c>
      <c r="B109" s="17" t="s">
        <v>14</v>
      </c>
      <c r="C109" s="17" t="s">
        <v>11</v>
      </c>
      <c r="D109" s="17" t="s">
        <v>112</v>
      </c>
      <c r="E109" s="17"/>
      <c r="F109" s="113">
        <f>F110</f>
        <v>49.9</v>
      </c>
    </row>
    <row r="110" spans="1:6" s="3" customFormat="1" ht="48.75" customHeight="1">
      <c r="A110" s="14" t="s">
        <v>290</v>
      </c>
      <c r="B110" s="17" t="s">
        <v>14</v>
      </c>
      <c r="C110" s="17" t="s">
        <v>11</v>
      </c>
      <c r="D110" s="17" t="s">
        <v>114</v>
      </c>
      <c r="E110" s="17" t="s">
        <v>28</v>
      </c>
      <c r="F110" s="113">
        <f>'приложение 2'!G112</f>
        <v>49.9</v>
      </c>
    </row>
    <row r="111" spans="1:6" s="3" customFormat="1" ht="24.75" customHeight="1">
      <c r="A111" s="14" t="s">
        <v>3</v>
      </c>
      <c r="B111" s="17" t="s">
        <v>14</v>
      </c>
      <c r="C111" s="17" t="s">
        <v>15</v>
      </c>
      <c r="D111" s="17"/>
      <c r="E111" s="17"/>
      <c r="F111" s="113">
        <f>F112</f>
        <v>4758.4</v>
      </c>
    </row>
    <row r="112" spans="1:6" s="3" customFormat="1" ht="47.25" customHeight="1">
      <c r="A112" s="14" t="s">
        <v>80</v>
      </c>
      <c r="B112" s="17" t="s">
        <v>14</v>
      </c>
      <c r="C112" s="17" t="s">
        <v>15</v>
      </c>
      <c r="D112" s="17" t="s">
        <v>82</v>
      </c>
      <c r="E112" s="17"/>
      <c r="F112" s="113">
        <f>F113</f>
        <v>4758.4</v>
      </c>
    </row>
    <row r="113" spans="1:6" s="3" customFormat="1" ht="45.75" customHeight="1">
      <c r="A113" s="14" t="s">
        <v>102</v>
      </c>
      <c r="B113" s="17" t="s">
        <v>14</v>
      </c>
      <c r="C113" s="17" t="s">
        <v>15</v>
      </c>
      <c r="D113" s="17" t="s">
        <v>103</v>
      </c>
      <c r="E113" s="17"/>
      <c r="F113" s="113">
        <f>F114+F117</f>
        <v>4758.4</v>
      </c>
    </row>
    <row r="114" spans="1:6" s="3" customFormat="1" ht="72.75" customHeight="1">
      <c r="A114" s="14" t="s">
        <v>105</v>
      </c>
      <c r="B114" s="17" t="s">
        <v>14</v>
      </c>
      <c r="C114" s="17" t="s">
        <v>15</v>
      </c>
      <c r="D114" s="17" t="s">
        <v>106</v>
      </c>
      <c r="E114" s="17"/>
      <c r="F114" s="113">
        <f>F115+F116</f>
        <v>3168.6</v>
      </c>
    </row>
    <row r="115" spans="1:6" s="3" customFormat="1" ht="85.5" customHeight="1">
      <c r="A115" s="106" t="s">
        <v>396</v>
      </c>
      <c r="B115" s="17" t="s">
        <v>14</v>
      </c>
      <c r="C115" s="17" t="s">
        <v>15</v>
      </c>
      <c r="D115" s="17" t="s">
        <v>395</v>
      </c>
      <c r="E115" s="17" t="s">
        <v>28</v>
      </c>
      <c r="F115" s="116">
        <f>'приложение 2'!G117</f>
        <v>0</v>
      </c>
    </row>
    <row r="116" spans="1:6" s="3" customFormat="1" ht="44.25" customHeight="1">
      <c r="A116" s="7" t="s">
        <v>184</v>
      </c>
      <c r="B116" s="17" t="s">
        <v>14</v>
      </c>
      <c r="C116" s="17" t="s">
        <v>15</v>
      </c>
      <c r="D116" s="17" t="s">
        <v>107</v>
      </c>
      <c r="E116" s="17" t="s">
        <v>28</v>
      </c>
      <c r="F116" s="113">
        <f>'приложение 2'!G118</f>
        <v>3168.6</v>
      </c>
    </row>
    <row r="117" spans="1:6" s="3" customFormat="1" ht="44.25" customHeight="1">
      <c r="A117" s="109" t="s">
        <v>301</v>
      </c>
      <c r="B117" s="17" t="s">
        <v>14</v>
      </c>
      <c r="C117" s="17" t="s">
        <v>15</v>
      </c>
      <c r="D117" s="17" t="s">
        <v>302</v>
      </c>
      <c r="E117" s="17"/>
      <c r="F117" s="113">
        <f>F118</f>
        <v>1589.8</v>
      </c>
    </row>
    <row r="118" spans="1:6" s="3" customFormat="1" ht="44.25" customHeight="1">
      <c r="A118" s="109" t="s">
        <v>304</v>
      </c>
      <c r="B118" s="17" t="s">
        <v>14</v>
      </c>
      <c r="C118" s="17" t="s">
        <v>15</v>
      </c>
      <c r="D118" s="17" t="s">
        <v>305</v>
      </c>
      <c r="E118" s="17" t="s">
        <v>28</v>
      </c>
      <c r="F118" s="113">
        <f>'приложение 2'!G120</f>
        <v>1589.8</v>
      </c>
    </row>
    <row r="119" spans="1:6" s="3" customFormat="1" ht="18.75" customHeight="1">
      <c r="A119" s="7" t="s">
        <v>4</v>
      </c>
      <c r="B119" s="17" t="s">
        <v>14</v>
      </c>
      <c r="C119" s="17" t="s">
        <v>16</v>
      </c>
      <c r="D119" s="17"/>
      <c r="E119" s="17"/>
      <c r="F119" s="113">
        <f>F123+F125+F127+F129+F130+F133+F134+F137</f>
        <v>23641.9</v>
      </c>
    </row>
    <row r="120" spans="1:6" s="3" customFormat="1" ht="45" customHeight="1">
      <c r="A120" s="7" t="s">
        <v>80</v>
      </c>
      <c r="B120" s="17" t="s">
        <v>14</v>
      </c>
      <c r="C120" s="17" t="s">
        <v>16</v>
      </c>
      <c r="D120" s="17" t="s">
        <v>82</v>
      </c>
      <c r="E120" s="17"/>
      <c r="F120" s="113">
        <f>F121+F131+F135</f>
        <v>23641.9</v>
      </c>
    </row>
    <row r="121" spans="1:6" s="58" customFormat="1" ht="45.75" customHeight="1">
      <c r="A121" s="109" t="s">
        <v>102</v>
      </c>
      <c r="B121" s="107" t="s">
        <v>14</v>
      </c>
      <c r="C121" s="107" t="s">
        <v>16</v>
      </c>
      <c r="D121" s="107" t="s">
        <v>103</v>
      </c>
      <c r="E121" s="107"/>
      <c r="F121" s="116">
        <f>F122+F124+F126+F128</f>
        <v>5127.8</v>
      </c>
    </row>
    <row r="122" spans="1:6" s="58" customFormat="1" ht="64.5" customHeight="1">
      <c r="A122" s="109" t="str">
        <f>'[1]приложение 7 (1)'!A106</f>
        <v>Подпрограмма «Создание условий для обеспечения качественными услугами ЖКХ населения городского поселения город Бобров»</v>
      </c>
      <c r="B122" s="107" t="s">
        <v>14</v>
      </c>
      <c r="C122" s="107" t="s">
        <v>16</v>
      </c>
      <c r="D122" s="107" t="s">
        <v>106</v>
      </c>
      <c r="E122" s="107"/>
      <c r="F122" s="116">
        <f>F123</f>
        <v>0</v>
      </c>
    </row>
    <row r="123" spans="1:6" s="3" customFormat="1" ht="38.25" customHeight="1">
      <c r="A123" s="7" t="str">
        <f>'[1]приложение 7 (1)'!A107</f>
        <v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v>
      </c>
      <c r="B123" s="17" t="s">
        <v>14</v>
      </c>
      <c r="C123" s="17" t="s">
        <v>16</v>
      </c>
      <c r="D123" s="17" t="s">
        <v>107</v>
      </c>
      <c r="E123" s="17" t="s">
        <v>28</v>
      </c>
      <c r="F123" s="113">
        <f>'приложение 2'!G125</f>
        <v>0</v>
      </c>
    </row>
    <row r="124" spans="1:6" s="3" customFormat="1" ht="35.25" customHeight="1">
      <c r="A124" s="7" t="s">
        <v>115</v>
      </c>
      <c r="B124" s="17" t="s">
        <v>14</v>
      </c>
      <c r="C124" s="17" t="s">
        <v>16</v>
      </c>
      <c r="D124" s="17" t="s">
        <v>116</v>
      </c>
      <c r="E124" s="17"/>
      <c r="F124" s="113">
        <f>F125</f>
        <v>0</v>
      </c>
    </row>
    <row r="125" spans="1:6" s="3" customFormat="1" ht="48" customHeight="1">
      <c r="A125" s="7" t="s">
        <v>188</v>
      </c>
      <c r="B125" s="17" t="s">
        <v>14</v>
      </c>
      <c r="C125" s="17" t="s">
        <v>16</v>
      </c>
      <c r="D125" s="17" t="s">
        <v>117</v>
      </c>
      <c r="E125" s="17" t="s">
        <v>28</v>
      </c>
      <c r="F125" s="113">
        <f>'приложение 2'!G127</f>
        <v>0</v>
      </c>
    </row>
    <row r="126" spans="1:6" s="3" customFormat="1" ht="48" customHeight="1">
      <c r="A126" s="7" t="str">
        <f>'[1]приложение 7 (1)'!A110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B126" s="17" t="s">
        <v>14</v>
      </c>
      <c r="C126" s="17" t="s">
        <v>16</v>
      </c>
      <c r="D126" s="17" t="s">
        <v>367</v>
      </c>
      <c r="E126" s="17"/>
      <c r="F126" s="113">
        <f>F127</f>
        <v>5127.8</v>
      </c>
    </row>
    <row r="127" spans="1:6" s="58" customFormat="1" ht="45" customHeight="1">
      <c r="A127" s="109" t="str">
        <f>'[1]приложение 7 (1)'!A111</f>
        <v>Основное мероприятие "Региональный проект "Формирование комфортной городской среды""</v>
      </c>
      <c r="B127" s="107" t="s">
        <v>14</v>
      </c>
      <c r="C127" s="107" t="s">
        <v>16</v>
      </c>
      <c r="D127" s="107" t="s">
        <v>369</v>
      </c>
      <c r="E127" s="107" t="s">
        <v>28</v>
      </c>
      <c r="F127" s="116">
        <f>'приложение 2'!G129</f>
        <v>5127.8</v>
      </c>
    </row>
    <row r="128" spans="1:6" s="58" customFormat="1" ht="39" customHeight="1">
      <c r="A128" s="109" t="str">
        <f>'[1]приложение 7 (1)'!A112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B128" s="107" t="s">
        <v>14</v>
      </c>
      <c r="C128" s="107" t="s">
        <v>16</v>
      </c>
      <c r="D128" s="107" t="s">
        <v>302</v>
      </c>
      <c r="E128" s="107"/>
      <c r="F128" s="116">
        <f>F129+F130</f>
        <v>0</v>
      </c>
    </row>
    <row r="129" spans="1:6" s="58" customFormat="1" ht="54.75" customHeight="1">
      <c r="A129" s="109" t="str">
        <f>'[1]приложение 7 (1)'!A113</f>
        <v>Основное мероприятие "Формирование современной городской среды"</v>
      </c>
      <c r="B129" s="107" t="s">
        <v>14</v>
      </c>
      <c r="C129" s="107" t="s">
        <v>16</v>
      </c>
      <c r="D129" s="107" t="s">
        <v>329</v>
      </c>
      <c r="E129" s="107" t="s">
        <v>28</v>
      </c>
      <c r="F129" s="116">
        <f>'приложение 2'!G131</f>
        <v>0</v>
      </c>
    </row>
    <row r="130" spans="1:6" s="58" customFormat="1" ht="53.25" customHeight="1">
      <c r="A130" s="109" t="str">
        <f>'[1]приложение 7 (1)'!A114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B130" s="107" t="s">
        <v>14</v>
      </c>
      <c r="C130" s="107" t="s">
        <v>16</v>
      </c>
      <c r="D130" s="107" t="s">
        <v>305</v>
      </c>
      <c r="E130" s="107" t="s">
        <v>28</v>
      </c>
      <c r="F130" s="116">
        <f>'приложение 2'!G132</f>
        <v>0</v>
      </c>
    </row>
    <row r="131" spans="1:6" s="3" customFormat="1" ht="33.75" customHeight="1">
      <c r="A131" s="7" t="s">
        <v>119</v>
      </c>
      <c r="B131" s="17" t="s">
        <v>14</v>
      </c>
      <c r="C131" s="17" t="s">
        <v>16</v>
      </c>
      <c r="D131" s="17" t="s">
        <v>120</v>
      </c>
      <c r="E131" s="17"/>
      <c r="F131" s="113">
        <f>F132</f>
        <v>5698.6</v>
      </c>
    </row>
    <row r="132" spans="1:6" s="3" customFormat="1" ht="48" customHeight="1">
      <c r="A132" s="7" t="s">
        <v>118</v>
      </c>
      <c r="B132" s="17" t="s">
        <v>14</v>
      </c>
      <c r="C132" s="17" t="s">
        <v>16</v>
      </c>
      <c r="D132" s="17" t="s">
        <v>122</v>
      </c>
      <c r="E132" s="17"/>
      <c r="F132" s="113">
        <f>F133+F134</f>
        <v>5698.6</v>
      </c>
    </row>
    <row r="133" spans="1:6" s="3" customFormat="1" ht="48" customHeight="1">
      <c r="A133" s="7" t="str">
        <f>'[1]приложение 7 (1)'!A117</f>
        <v>Основное мероприятие «Энергосбережение и повышение энергетической эффективности в системе наружного освещения»</v>
      </c>
      <c r="B133" s="17" t="s">
        <v>14</v>
      </c>
      <c r="C133" s="17" t="s">
        <v>16</v>
      </c>
      <c r="D133" s="17" t="s">
        <v>371</v>
      </c>
      <c r="E133" s="17" t="s">
        <v>28</v>
      </c>
      <c r="F133" s="113">
        <f>'приложение 2'!G135</f>
        <v>1500</v>
      </c>
    </row>
    <row r="134" spans="1:6" s="3" customFormat="1" ht="47.25" customHeight="1">
      <c r="A134" s="7" t="s">
        <v>378</v>
      </c>
      <c r="B134" s="17" t="s">
        <v>14</v>
      </c>
      <c r="C134" s="17" t="s">
        <v>16</v>
      </c>
      <c r="D134" s="17" t="s">
        <v>121</v>
      </c>
      <c r="E134" s="17" t="s">
        <v>28</v>
      </c>
      <c r="F134" s="113">
        <f>'приложение 2'!G136</f>
        <v>4198.6</v>
      </c>
    </row>
    <row r="135" spans="1:6" s="3" customFormat="1" ht="29.25" customHeight="1">
      <c r="A135" s="7" t="s">
        <v>123</v>
      </c>
      <c r="B135" s="17" t="s">
        <v>14</v>
      </c>
      <c r="C135" s="17" t="s">
        <v>16</v>
      </c>
      <c r="D135" s="17" t="s">
        <v>124</v>
      </c>
      <c r="E135" s="17"/>
      <c r="F135" s="113">
        <f>F136</f>
        <v>12815.5</v>
      </c>
    </row>
    <row r="136" spans="1:6" s="3" customFormat="1" ht="66.75" customHeight="1">
      <c r="A136" s="7" t="s">
        <v>70</v>
      </c>
      <c r="B136" s="17" t="s">
        <v>14</v>
      </c>
      <c r="C136" s="17" t="s">
        <v>16</v>
      </c>
      <c r="D136" s="17" t="s">
        <v>125</v>
      </c>
      <c r="E136" s="17"/>
      <c r="F136" s="113">
        <f>F137</f>
        <v>12815.5</v>
      </c>
    </row>
    <row r="137" spans="1:6" s="3" customFormat="1" ht="30.75" customHeight="1">
      <c r="A137" s="7" t="s">
        <v>126</v>
      </c>
      <c r="B137" s="17" t="s">
        <v>14</v>
      </c>
      <c r="C137" s="17" t="s">
        <v>16</v>
      </c>
      <c r="D137" s="17" t="s">
        <v>127</v>
      </c>
      <c r="E137" s="17" t="s">
        <v>31</v>
      </c>
      <c r="F137" s="113">
        <f>'приложение 2'!G139</f>
        <v>12815.5</v>
      </c>
    </row>
    <row r="138" spans="1:6" s="3" customFormat="1" ht="27.75" customHeight="1">
      <c r="A138" s="7" t="s">
        <v>34</v>
      </c>
      <c r="B138" s="17" t="s">
        <v>14</v>
      </c>
      <c r="C138" s="17" t="s">
        <v>14</v>
      </c>
      <c r="D138" s="17"/>
      <c r="E138" s="17"/>
      <c r="F138" s="113">
        <f>F139</f>
        <v>354641.6</v>
      </c>
    </row>
    <row r="139" spans="1:6" s="3" customFormat="1" ht="43.5" customHeight="1">
      <c r="A139" s="7" t="s">
        <v>80</v>
      </c>
      <c r="B139" s="17" t="s">
        <v>14</v>
      </c>
      <c r="C139" s="17" t="s">
        <v>14</v>
      </c>
      <c r="D139" s="17" t="s">
        <v>82</v>
      </c>
      <c r="E139" s="17"/>
      <c r="F139" s="113">
        <f>F140</f>
        <v>354641.6</v>
      </c>
    </row>
    <row r="140" spans="1:6" s="3" customFormat="1" ht="44.25" customHeight="1">
      <c r="A140" s="7" t="s">
        <v>102</v>
      </c>
      <c r="B140" s="17" t="s">
        <v>14</v>
      </c>
      <c r="C140" s="17" t="s">
        <v>14</v>
      </c>
      <c r="D140" s="17" t="s">
        <v>103</v>
      </c>
      <c r="E140" s="17"/>
      <c r="F140" s="113">
        <f>F141</f>
        <v>354641.6</v>
      </c>
    </row>
    <row r="141" spans="1:6" s="3" customFormat="1" ht="45.75" customHeight="1">
      <c r="A141" s="7" t="s">
        <v>128</v>
      </c>
      <c r="B141" s="17" t="s">
        <v>14</v>
      </c>
      <c r="C141" s="17" t="s">
        <v>14</v>
      </c>
      <c r="D141" s="17" t="s">
        <v>129</v>
      </c>
      <c r="E141" s="17"/>
      <c r="F141" s="113">
        <f>F142+F143+F144+F145+F146+F147</f>
        <v>354641.6</v>
      </c>
    </row>
    <row r="142" spans="1:6" s="3" customFormat="1" ht="57.75" customHeight="1">
      <c r="A142" s="7" t="s">
        <v>193</v>
      </c>
      <c r="B142" s="17" t="s">
        <v>14</v>
      </c>
      <c r="C142" s="17" t="s">
        <v>14</v>
      </c>
      <c r="D142" s="17" t="s">
        <v>130</v>
      </c>
      <c r="E142" s="17" t="s">
        <v>29</v>
      </c>
      <c r="F142" s="113">
        <f>'приложение 2'!G144</f>
        <v>2822.1</v>
      </c>
    </row>
    <row r="143" spans="1:6" s="3" customFormat="1" ht="96" customHeight="1">
      <c r="A143" s="7" t="str">
        <f>'приложение 2'!A145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(капитальные вложения в объекты недвижимого имущества государственной (муниципальной) собственности)</v>
      </c>
      <c r="B143" s="17" t="s">
        <v>14</v>
      </c>
      <c r="C143" s="17" t="s">
        <v>14</v>
      </c>
      <c r="D143" s="17" t="s">
        <v>423</v>
      </c>
      <c r="E143" s="17" t="s">
        <v>29</v>
      </c>
      <c r="F143" s="113">
        <f>'приложение 2'!G145</f>
        <v>1890.4</v>
      </c>
    </row>
    <row r="144" spans="1:6" s="3" customFormat="1" ht="56.25" customHeight="1">
      <c r="A144" s="7" t="str">
        <f>'[1]приложение 7 (1)'!A127</f>
        <v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</v>
      </c>
      <c r="B144" s="17" t="s">
        <v>14</v>
      </c>
      <c r="C144" s="17" t="s">
        <v>14</v>
      </c>
      <c r="D144" s="17" t="s">
        <v>307</v>
      </c>
      <c r="E144" s="17" t="s">
        <v>28</v>
      </c>
      <c r="F144" s="113">
        <f>'приложение 2'!G146</f>
        <v>0</v>
      </c>
    </row>
    <row r="145" spans="1:6" s="3" customFormat="1" ht="56.25" customHeight="1">
      <c r="A145" s="7" t="str">
        <f>'[1]приложение 7 (1)'!A128</f>
        <v>Реализация мероприятий по устойчивому развитию сельских территорий (Закупка товаров, работ и услуг для обеспечения государственных (муниципальных) нужд)</v>
      </c>
      <c r="B145" s="17" t="s">
        <v>14</v>
      </c>
      <c r="C145" s="17" t="s">
        <v>14</v>
      </c>
      <c r="D145" s="17" t="s">
        <v>307</v>
      </c>
      <c r="E145" s="17" t="s">
        <v>29</v>
      </c>
      <c r="F145" s="113">
        <f>'приложение 2'!G146</f>
        <v>0</v>
      </c>
    </row>
    <row r="146" spans="1:6" s="3" customFormat="1" ht="54.75" customHeight="1">
      <c r="A146" s="7" t="str">
        <f>'[1]приложение 7 (1)'!A129</f>
        <v>Реализация мероприятий по устойчивому развитию сельских территорий (капитальные вложения в объекты недвижимого имущества государственной (муниципальной) собственности)</v>
      </c>
      <c r="B146" s="17" t="s">
        <v>14</v>
      </c>
      <c r="C146" s="17" t="s">
        <v>14</v>
      </c>
      <c r="D146" s="17" t="s">
        <v>307</v>
      </c>
      <c r="E146" s="17" t="s">
        <v>20</v>
      </c>
      <c r="F146" s="113">
        <f>'приложение 2'!G147</f>
        <v>347806.8</v>
      </c>
    </row>
    <row r="147" spans="1:6" s="3" customFormat="1" ht="70.5" customHeight="1">
      <c r="A147" s="7" t="str">
        <f>'[1]приложение 7 (1)'!A130</f>
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</c>
      <c r="B147" s="17" t="s">
        <v>14</v>
      </c>
      <c r="C147" s="17" t="s">
        <v>14</v>
      </c>
      <c r="D147" s="17" t="s">
        <v>375</v>
      </c>
      <c r="E147" s="17" t="s">
        <v>29</v>
      </c>
      <c r="F147" s="113">
        <f>'приложение 2'!G148</f>
        <v>2122.3</v>
      </c>
    </row>
    <row r="148" spans="1:6" s="3" customFormat="1" ht="18.75" customHeight="1">
      <c r="A148" s="7" t="s">
        <v>45</v>
      </c>
      <c r="B148" s="17" t="s">
        <v>36</v>
      </c>
      <c r="C148" s="17"/>
      <c r="D148" s="17"/>
      <c r="E148" s="17"/>
      <c r="F148" s="113">
        <f>F149+F154</f>
        <v>2753.6</v>
      </c>
    </row>
    <row r="149" spans="1:6" s="3" customFormat="1" ht="24.75" customHeight="1">
      <c r="A149" s="7" t="s">
        <v>35</v>
      </c>
      <c r="B149" s="17" t="s">
        <v>36</v>
      </c>
      <c r="C149" s="17" t="s">
        <v>11</v>
      </c>
      <c r="D149" s="17"/>
      <c r="E149" s="17"/>
      <c r="F149" s="113">
        <f>F150</f>
        <v>2753.6</v>
      </c>
    </row>
    <row r="150" spans="1:6" s="3" customFormat="1" ht="57" customHeight="1">
      <c r="A150" s="7" t="s">
        <v>131</v>
      </c>
      <c r="B150" s="17" t="s">
        <v>36</v>
      </c>
      <c r="C150" s="17" t="s">
        <v>11</v>
      </c>
      <c r="D150" s="17" t="s">
        <v>54</v>
      </c>
      <c r="E150" s="17"/>
      <c r="F150" s="113">
        <f>F151</f>
        <v>2753.6</v>
      </c>
    </row>
    <row r="151" spans="1:6" s="3" customFormat="1" ht="24.75" customHeight="1">
      <c r="A151" s="7" t="s">
        <v>76</v>
      </c>
      <c r="B151" s="17" t="s">
        <v>36</v>
      </c>
      <c r="C151" s="17" t="s">
        <v>11</v>
      </c>
      <c r="D151" s="17" t="s">
        <v>75</v>
      </c>
      <c r="E151" s="17"/>
      <c r="F151" s="113">
        <f>F152</f>
        <v>2753.6</v>
      </c>
    </row>
    <row r="152" spans="1:6" s="3" customFormat="1" ht="29.25" customHeight="1">
      <c r="A152" s="7" t="s">
        <v>134</v>
      </c>
      <c r="B152" s="17" t="s">
        <v>36</v>
      </c>
      <c r="C152" s="17" t="s">
        <v>11</v>
      </c>
      <c r="D152" s="17" t="s">
        <v>135</v>
      </c>
      <c r="E152" s="17"/>
      <c r="F152" s="113">
        <f>F153</f>
        <v>2753.6</v>
      </c>
    </row>
    <row r="153" spans="1:6" s="3" customFormat="1" ht="67.5" customHeight="1">
      <c r="A153" s="7" t="str">
        <f>'[1]приложение 7 (1)'!A136</f>
        <v>Основное мероприятие «Расходы на обеспечение деятельности  (оказания  услуг) учреждений досуга»</v>
      </c>
      <c r="B153" s="17" t="s">
        <v>36</v>
      </c>
      <c r="C153" s="17" t="s">
        <v>11</v>
      </c>
      <c r="D153" s="17" t="s">
        <v>133</v>
      </c>
      <c r="E153" s="17" t="s">
        <v>20</v>
      </c>
      <c r="F153" s="113">
        <f>'приложение 2'!G154</f>
        <v>2753.6</v>
      </c>
    </row>
    <row r="154" spans="1:6" s="3" customFormat="1" ht="24.75" customHeight="1">
      <c r="A154" s="7" t="s">
        <v>136</v>
      </c>
      <c r="B154" s="17" t="s">
        <v>36</v>
      </c>
      <c r="C154" s="17" t="s">
        <v>12</v>
      </c>
      <c r="D154" s="17"/>
      <c r="E154" s="17"/>
      <c r="F154" s="113">
        <f>F155</f>
        <v>0</v>
      </c>
    </row>
    <row r="155" spans="1:6" s="3" customFormat="1" ht="59.25" customHeight="1">
      <c r="A155" s="7" t="s">
        <v>131</v>
      </c>
      <c r="B155" s="17" t="s">
        <v>36</v>
      </c>
      <c r="C155" s="17" t="s">
        <v>12</v>
      </c>
      <c r="D155" s="17" t="s">
        <v>54</v>
      </c>
      <c r="E155" s="17"/>
      <c r="F155" s="113">
        <f>F156</f>
        <v>0</v>
      </c>
    </row>
    <row r="156" spans="1:6" s="3" customFormat="1" ht="24.75" customHeight="1">
      <c r="A156" s="7" t="s">
        <v>76</v>
      </c>
      <c r="B156" s="17" t="s">
        <v>36</v>
      </c>
      <c r="C156" s="17" t="s">
        <v>12</v>
      </c>
      <c r="D156" s="17" t="s">
        <v>75</v>
      </c>
      <c r="E156" s="17"/>
      <c r="F156" s="113">
        <f>F157</f>
        <v>0</v>
      </c>
    </row>
    <row r="157" spans="1:6" s="3" customFormat="1" ht="77.25" customHeight="1">
      <c r="A157" s="7" t="s">
        <v>70</v>
      </c>
      <c r="B157" s="17" t="s">
        <v>36</v>
      </c>
      <c r="C157" s="17" t="s">
        <v>12</v>
      </c>
      <c r="D157" s="17" t="s">
        <v>137</v>
      </c>
      <c r="E157" s="17"/>
      <c r="F157" s="113">
        <f>F158</f>
        <v>0</v>
      </c>
    </row>
    <row r="158" spans="1:6" s="3" customFormat="1" ht="43.5" customHeight="1">
      <c r="A158" s="7" t="s">
        <v>184</v>
      </c>
      <c r="B158" s="17" t="s">
        <v>36</v>
      </c>
      <c r="C158" s="17" t="s">
        <v>12</v>
      </c>
      <c r="D158" s="17" t="s">
        <v>138</v>
      </c>
      <c r="E158" s="17" t="s">
        <v>28</v>
      </c>
      <c r="F158" s="113">
        <f>'приложение 2'!G159</f>
        <v>0</v>
      </c>
    </row>
    <row r="159" spans="1:6" s="3" customFormat="1" ht="22.5" customHeight="1">
      <c r="A159" s="7" t="s">
        <v>5</v>
      </c>
      <c r="B159" s="17" t="s">
        <v>17</v>
      </c>
      <c r="C159" s="17"/>
      <c r="D159" s="17"/>
      <c r="E159" s="17"/>
      <c r="F159" s="113">
        <f>F160+F165+F170</f>
        <v>518</v>
      </c>
    </row>
    <row r="160" spans="1:6" s="3" customFormat="1" ht="19.5" customHeight="1">
      <c r="A160" s="7" t="s">
        <v>6</v>
      </c>
      <c r="B160" s="17" t="s">
        <v>17</v>
      </c>
      <c r="C160" s="17" t="s">
        <v>11</v>
      </c>
      <c r="D160" s="17"/>
      <c r="E160" s="17"/>
      <c r="F160" s="113">
        <f>F161</f>
        <v>182</v>
      </c>
    </row>
    <row r="161" spans="1:6" s="3" customFormat="1" ht="57.75" customHeight="1">
      <c r="A161" s="7" t="s">
        <v>131</v>
      </c>
      <c r="B161" s="17" t="s">
        <v>17</v>
      </c>
      <c r="C161" s="17" t="s">
        <v>11</v>
      </c>
      <c r="D161" s="17" t="s">
        <v>54</v>
      </c>
      <c r="E161" s="17"/>
      <c r="F161" s="113">
        <f>F162</f>
        <v>182</v>
      </c>
    </row>
    <row r="162" spans="1:6" s="3" customFormat="1" ht="19.5" customHeight="1">
      <c r="A162" s="7" t="s">
        <v>139</v>
      </c>
      <c r="B162" s="17" t="s">
        <v>17</v>
      </c>
      <c r="C162" s="17" t="s">
        <v>11</v>
      </c>
      <c r="D162" s="17" t="s">
        <v>141</v>
      </c>
      <c r="E162" s="17"/>
      <c r="F162" s="113">
        <f>F163</f>
        <v>182</v>
      </c>
    </row>
    <row r="163" spans="1:6" s="3" customFormat="1" ht="30.75" customHeight="1">
      <c r="A163" s="7" t="s">
        <v>140</v>
      </c>
      <c r="B163" s="17" t="s">
        <v>17</v>
      </c>
      <c r="C163" s="17" t="s">
        <v>11</v>
      </c>
      <c r="D163" s="17" t="s">
        <v>142</v>
      </c>
      <c r="E163" s="17"/>
      <c r="F163" s="113">
        <f>F164</f>
        <v>182</v>
      </c>
    </row>
    <row r="164" spans="1:6" s="3" customFormat="1" ht="51" customHeight="1">
      <c r="A164" s="14" t="s">
        <v>144</v>
      </c>
      <c r="B164" s="17" t="s">
        <v>17</v>
      </c>
      <c r="C164" s="17" t="s">
        <v>11</v>
      </c>
      <c r="D164" s="17" t="s">
        <v>143</v>
      </c>
      <c r="E164" s="17" t="s">
        <v>37</v>
      </c>
      <c r="F164" s="113">
        <f>'приложение 2'!G165</f>
        <v>182</v>
      </c>
    </row>
    <row r="165" spans="1:6" s="3" customFormat="1" ht="27" customHeight="1">
      <c r="A165" s="14" t="s">
        <v>38</v>
      </c>
      <c r="B165" s="17" t="s">
        <v>17</v>
      </c>
      <c r="C165" s="17" t="s">
        <v>16</v>
      </c>
      <c r="D165" s="17"/>
      <c r="E165" s="17"/>
      <c r="F165" s="113">
        <f>F166</f>
        <v>336</v>
      </c>
    </row>
    <row r="166" spans="1:6" s="3" customFormat="1" ht="57.75" customHeight="1">
      <c r="A166" s="14" t="s">
        <v>131</v>
      </c>
      <c r="B166" s="17" t="s">
        <v>17</v>
      </c>
      <c r="C166" s="17" t="s">
        <v>16</v>
      </c>
      <c r="D166" s="17" t="s">
        <v>54</v>
      </c>
      <c r="E166" s="17"/>
      <c r="F166" s="113">
        <f>F167</f>
        <v>336</v>
      </c>
    </row>
    <row r="167" spans="1:6" s="3" customFormat="1" ht="21.75" customHeight="1">
      <c r="A167" s="14" t="s">
        <v>139</v>
      </c>
      <c r="B167" s="17" t="s">
        <v>17</v>
      </c>
      <c r="C167" s="17" t="s">
        <v>16</v>
      </c>
      <c r="D167" s="17" t="s">
        <v>141</v>
      </c>
      <c r="E167" s="17"/>
      <c r="F167" s="113">
        <f>F168</f>
        <v>336</v>
      </c>
    </row>
    <row r="168" spans="1:6" s="3" customFormat="1" ht="27" customHeight="1">
      <c r="A168" s="14" t="s">
        <v>140</v>
      </c>
      <c r="B168" s="17" t="s">
        <v>17</v>
      </c>
      <c r="C168" s="17" t="s">
        <v>16</v>
      </c>
      <c r="D168" s="17" t="s">
        <v>142</v>
      </c>
      <c r="E168" s="17"/>
      <c r="F168" s="113">
        <f>F169</f>
        <v>336</v>
      </c>
    </row>
    <row r="169" spans="1:6" s="3" customFormat="1" ht="50.25" customHeight="1">
      <c r="A169" s="14" t="s">
        <v>146</v>
      </c>
      <c r="B169" s="17" t="s">
        <v>17</v>
      </c>
      <c r="C169" s="17" t="s">
        <v>16</v>
      </c>
      <c r="D169" s="17" t="s">
        <v>145</v>
      </c>
      <c r="E169" s="17" t="s">
        <v>37</v>
      </c>
      <c r="F169" s="113">
        <f>'приложение 2'!G170</f>
        <v>336</v>
      </c>
    </row>
    <row r="170" spans="1:6" s="3" customFormat="1" ht="24.75" customHeight="1">
      <c r="A170" s="14" t="s">
        <v>46</v>
      </c>
      <c r="B170" s="17" t="s">
        <v>17</v>
      </c>
      <c r="C170" s="17" t="s">
        <v>44</v>
      </c>
      <c r="D170" s="17"/>
      <c r="E170" s="17"/>
      <c r="F170" s="113">
        <f>F171</f>
        <v>0</v>
      </c>
    </row>
    <row r="171" spans="1:6" s="3" customFormat="1" ht="48" customHeight="1">
      <c r="A171" s="14" t="s">
        <v>149</v>
      </c>
      <c r="B171" s="17" t="s">
        <v>17</v>
      </c>
      <c r="C171" s="17" t="s">
        <v>44</v>
      </c>
      <c r="D171" s="17" t="s">
        <v>54</v>
      </c>
      <c r="E171" s="17"/>
      <c r="F171" s="113">
        <f>F172</f>
        <v>0</v>
      </c>
    </row>
    <row r="172" spans="1:6" s="3" customFormat="1" ht="24.75" customHeight="1">
      <c r="A172" s="14" t="s">
        <v>139</v>
      </c>
      <c r="B172" s="17" t="s">
        <v>17</v>
      </c>
      <c r="C172" s="17" t="s">
        <v>44</v>
      </c>
      <c r="D172" s="17" t="s">
        <v>141</v>
      </c>
      <c r="E172" s="17"/>
      <c r="F172" s="113">
        <f>F173</f>
        <v>0</v>
      </c>
    </row>
    <row r="173" spans="1:6" s="3" customFormat="1" ht="71.25" customHeight="1">
      <c r="A173" s="14" t="s">
        <v>70</v>
      </c>
      <c r="B173" s="17" t="s">
        <v>17</v>
      </c>
      <c r="C173" s="17" t="s">
        <v>44</v>
      </c>
      <c r="D173" s="17" t="s">
        <v>147</v>
      </c>
      <c r="E173" s="17"/>
      <c r="F173" s="113">
        <f>F174</f>
        <v>0</v>
      </c>
    </row>
    <row r="174" spans="1:6" s="3" customFormat="1" ht="46.5" customHeight="1">
      <c r="A174" s="14" t="s">
        <v>184</v>
      </c>
      <c r="B174" s="17" t="s">
        <v>17</v>
      </c>
      <c r="C174" s="17" t="s">
        <v>44</v>
      </c>
      <c r="D174" s="17" t="s">
        <v>148</v>
      </c>
      <c r="E174" s="17" t="s">
        <v>28</v>
      </c>
      <c r="F174" s="113">
        <f>'приложение 2'!G176</f>
        <v>0</v>
      </c>
    </row>
    <row r="175" spans="1:6" ht="42" customHeight="1">
      <c r="A175" s="14" t="str">
        <f>'[1]приложение 7 (1)'!A158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75" s="17" t="s">
        <v>25</v>
      </c>
      <c r="C175" s="17"/>
      <c r="D175" s="17"/>
      <c r="E175" s="17"/>
      <c r="F175" s="113">
        <f>F176</f>
        <v>0</v>
      </c>
    </row>
    <row r="176" spans="1:6" ht="18.75">
      <c r="A176" s="14" t="str">
        <f>'[1]приложение 7 (1)'!A159</f>
        <v>Обслуживание государственного и муниципального долга                           </v>
      </c>
      <c r="B176" s="17" t="s">
        <v>25</v>
      </c>
      <c r="C176" s="17" t="s">
        <v>11</v>
      </c>
      <c r="D176" s="17"/>
      <c r="E176" s="17"/>
      <c r="F176" s="113">
        <f>F177</f>
        <v>0</v>
      </c>
    </row>
    <row r="177" spans="1:6" ht="40.5" customHeight="1">
      <c r="A177" s="14" t="str">
        <f>'[1]приложение 7 (1)'!A160</f>
        <v>Обслуживание государственного и муниципального долга                                                       </v>
      </c>
      <c r="B177" s="17" t="s">
        <v>25</v>
      </c>
      <c r="C177" s="17" t="s">
        <v>11</v>
      </c>
      <c r="D177" s="17" t="s">
        <v>54</v>
      </c>
      <c r="E177" s="17"/>
      <c r="F177" s="113">
        <f>F178</f>
        <v>0</v>
      </c>
    </row>
    <row r="178" spans="1:6" ht="38.25">
      <c r="A178" s="14" t="str">
        <f>'[1]приложение 7 (1)'!A161</f>
        <v>Муниципальная программа городского поселения город Бобров "Муниципальное управление и гражданское общество"</v>
      </c>
      <c r="B178" s="17" t="s">
        <v>25</v>
      </c>
      <c r="C178" s="17" t="s">
        <v>11</v>
      </c>
      <c r="D178" s="17" t="s">
        <v>55</v>
      </c>
      <c r="E178" s="17"/>
      <c r="F178" s="113">
        <f>F179</f>
        <v>0</v>
      </c>
    </row>
    <row r="179" spans="1:6" ht="25.5">
      <c r="A179" s="14" t="str">
        <f>'[1]приложение 7 (1)'!A162</f>
        <v>Подпрограмма "Управление муниципальными финансами и муниципальным имуществом "</v>
      </c>
      <c r="B179" s="17" t="s">
        <v>25</v>
      </c>
      <c r="C179" s="17" t="s">
        <v>11</v>
      </c>
      <c r="D179" s="17" t="s">
        <v>196</v>
      </c>
      <c r="E179" s="17"/>
      <c r="F179" s="113">
        <f>F180</f>
        <v>0</v>
      </c>
    </row>
    <row r="180" spans="1:6" ht="25.5">
      <c r="A180" s="14" t="str">
        <f>'[1]приложение 7 (1)'!A163</f>
        <v>Основное мероприятие "Управление муниципальным долгом городского поселения город Бобров"</v>
      </c>
      <c r="B180" s="17" t="s">
        <v>25</v>
      </c>
      <c r="C180" s="17" t="s">
        <v>11</v>
      </c>
      <c r="D180" s="17" t="s">
        <v>197</v>
      </c>
      <c r="E180" s="17" t="s">
        <v>198</v>
      </c>
      <c r="F180" s="113">
        <f>'приложение 2'!G182</f>
        <v>0</v>
      </c>
    </row>
  </sheetData>
  <sheetProtection/>
  <autoFilter ref="A13:F174"/>
  <mergeCells count="3">
    <mergeCell ref="A9:F9"/>
    <mergeCell ref="A10:F10"/>
    <mergeCell ref="F2:F5"/>
  </mergeCells>
  <printOptions/>
  <pageMargins left="1.1811023622047245" right="0.35433070866141736" top="0.3937007874015748" bottom="0.3937007874015748" header="0.5118110236220472" footer="0.5118110236220472"/>
  <pageSetup horizontalDpi="600" verticalDpi="600" orientation="portrait" paperSize="9" scale="60" r:id="rId1"/>
  <rowBreaks count="3" manualBreakCount="3">
    <brk id="38" max="5" man="1"/>
    <brk id="69" max="5" man="1"/>
    <brk id="10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0"/>
  <sheetViews>
    <sheetView view="pageBreakPreview" zoomScale="115" zoomScaleSheetLayoutView="115" zoomScalePageLayoutView="0" workbookViewId="0" topLeftCell="A85">
      <selection activeCell="G31" sqref="G31"/>
    </sheetView>
  </sheetViews>
  <sheetFormatPr defaultColWidth="9.00390625" defaultRowHeight="12.75"/>
  <cols>
    <col min="1" max="1" width="9.125" style="42" customWidth="1"/>
    <col min="2" max="2" width="50.875" style="0" customWidth="1"/>
    <col min="3" max="3" width="18.25390625" style="0" customWidth="1"/>
    <col min="4" max="4" width="5.375" style="0" customWidth="1"/>
    <col min="7" max="7" width="36.375" style="0" customWidth="1"/>
    <col min="8" max="8" width="17.375" style="0" customWidth="1"/>
  </cols>
  <sheetData>
    <row r="1" spans="2:7" ht="15">
      <c r="B1" s="6"/>
      <c r="C1" s="28"/>
      <c r="D1" s="28"/>
      <c r="E1" s="49"/>
      <c r="F1" s="49"/>
      <c r="G1" s="49" t="s">
        <v>265</v>
      </c>
    </row>
    <row r="2" spans="2:7" ht="15">
      <c r="B2" s="11"/>
      <c r="C2" s="28"/>
      <c r="D2" s="28"/>
      <c r="E2" s="49"/>
      <c r="F2" s="49"/>
      <c r="G2" s="132" t="str">
        <f>'приложение 3'!F2:F5</f>
        <v>к постановлению администрации городского поселения город Бобров Бобровского муниципального района Воронежской области</v>
      </c>
    </row>
    <row r="3" spans="2:7" ht="15">
      <c r="B3" s="6"/>
      <c r="C3" s="28"/>
      <c r="D3" s="28"/>
      <c r="E3" s="49"/>
      <c r="F3" s="49"/>
      <c r="G3" s="132"/>
    </row>
    <row r="4" spans="2:7" ht="15">
      <c r="B4" s="6"/>
      <c r="C4" s="28"/>
      <c r="D4" s="28"/>
      <c r="E4" s="49"/>
      <c r="F4" s="49"/>
      <c r="G4" s="132"/>
    </row>
    <row r="5" spans="2:7" ht="15">
      <c r="B5" s="6"/>
      <c r="C5" s="28"/>
      <c r="D5" s="28"/>
      <c r="E5" s="49"/>
      <c r="F5" s="49"/>
      <c r="G5" s="132"/>
    </row>
    <row r="6" spans="2:7" ht="15">
      <c r="B6" s="6"/>
      <c r="C6" s="28"/>
      <c r="D6" s="28"/>
      <c r="E6" s="49"/>
      <c r="F6" s="49"/>
      <c r="G6" s="49" t="str">
        <f>'приложение 3'!F6</f>
        <v>от "13" октября 2020 года №410/1</v>
      </c>
    </row>
    <row r="7" spans="2:7" ht="12.75">
      <c r="B7" s="6"/>
      <c r="C7" s="6"/>
      <c r="D7" s="6"/>
      <c r="E7" s="6"/>
      <c r="F7" s="6"/>
      <c r="G7" s="6"/>
    </row>
    <row r="8" spans="2:7" ht="12.75">
      <c r="B8" s="6"/>
      <c r="C8" s="11"/>
      <c r="D8" s="6"/>
      <c r="E8" s="11"/>
      <c r="F8" s="11"/>
      <c r="G8" s="6"/>
    </row>
    <row r="9" spans="1:7" ht="54" customHeight="1">
      <c r="A9" s="131" t="s">
        <v>379</v>
      </c>
      <c r="B9" s="131"/>
      <c r="C9" s="131"/>
      <c r="D9" s="131"/>
      <c r="E9" s="131"/>
      <c r="F9" s="131"/>
      <c r="G9" s="131"/>
    </row>
    <row r="10" spans="1:7" ht="18.75">
      <c r="A10" s="131" t="str">
        <f>'приложение 3'!A10:F10</f>
        <v>за 3 квартал 2020 года</v>
      </c>
      <c r="B10" s="131"/>
      <c r="C10" s="131"/>
      <c r="D10" s="131"/>
      <c r="E10" s="131"/>
      <c r="F10" s="131"/>
      <c r="G10" s="131"/>
    </row>
    <row r="11" spans="2:7" ht="12.75">
      <c r="B11" s="6"/>
      <c r="C11" s="6"/>
      <c r="D11" s="6"/>
      <c r="E11" s="6"/>
      <c r="F11" s="6"/>
      <c r="G11" s="110" t="str">
        <f>'приложение 3'!F11</f>
        <v>(тыс.рублей)</v>
      </c>
    </row>
    <row r="12" spans="1:7" s="26" customFormat="1" ht="30.75" customHeight="1">
      <c r="A12" s="9" t="s">
        <v>42</v>
      </c>
      <c r="B12" s="20" t="s">
        <v>7</v>
      </c>
      <c r="C12" s="20" t="s">
        <v>19</v>
      </c>
      <c r="D12" s="20" t="s">
        <v>18</v>
      </c>
      <c r="E12" s="20" t="s">
        <v>9</v>
      </c>
      <c r="F12" s="20" t="s">
        <v>8</v>
      </c>
      <c r="G12" s="21" t="str">
        <f>'приложение 3'!F12</f>
        <v>исполнено на 01.10.2020г.</v>
      </c>
    </row>
    <row r="13" spans="1:7" ht="13.5" customHeight="1">
      <c r="A13" s="43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3">
        <v>7</v>
      </c>
    </row>
    <row r="14" spans="1:8" s="34" customFormat="1" ht="18.75">
      <c r="A14" s="43"/>
      <c r="B14" s="32" t="s">
        <v>10</v>
      </c>
      <c r="C14" s="33"/>
      <c r="D14" s="33"/>
      <c r="E14" s="33"/>
      <c r="F14" s="33"/>
      <c r="G14" s="123">
        <f>G15+G61</f>
        <v>511318.49999999994</v>
      </c>
      <c r="H14" s="119">
        <f>'приложение 3'!F14-'приложение 4'!G14</f>
        <v>0</v>
      </c>
    </row>
    <row r="15" spans="1:7" s="4" customFormat="1" ht="53.25" customHeight="1">
      <c r="A15" s="44">
        <v>1</v>
      </c>
      <c r="B15" s="35" t="s">
        <v>149</v>
      </c>
      <c r="C15" s="36" t="s">
        <v>54</v>
      </c>
      <c r="D15" s="46"/>
      <c r="E15" s="36"/>
      <c r="F15" s="36"/>
      <c r="G15" s="122">
        <f>G16+G48+G55+G40</f>
        <v>18661.9</v>
      </c>
    </row>
    <row r="16" spans="1:7" s="4" customFormat="1" ht="29.25" customHeight="1">
      <c r="A16" s="45" t="s">
        <v>151</v>
      </c>
      <c r="B16" s="35" t="s">
        <v>57</v>
      </c>
      <c r="C16" s="36" t="s">
        <v>55</v>
      </c>
      <c r="D16" s="46"/>
      <c r="E16" s="36"/>
      <c r="F16" s="36"/>
      <c r="G16" s="122">
        <f>G17+G22+G24+G27+G29+G31+G33+G37</f>
        <v>14772.400000000001</v>
      </c>
    </row>
    <row r="17" spans="1:7" s="4" customFormat="1" ht="30.75" customHeight="1">
      <c r="A17" s="45" t="s">
        <v>152</v>
      </c>
      <c r="B17" s="35" t="s">
        <v>58</v>
      </c>
      <c r="C17" s="36" t="s">
        <v>56</v>
      </c>
      <c r="D17" s="46"/>
      <c r="E17" s="36"/>
      <c r="F17" s="36"/>
      <c r="G17" s="122">
        <f>G18+G19+G20+G21</f>
        <v>3001.9</v>
      </c>
    </row>
    <row r="18" spans="1:7" s="3" customFormat="1" ht="80.25" customHeight="1">
      <c r="A18" s="45"/>
      <c r="B18" s="14" t="s">
        <v>59</v>
      </c>
      <c r="C18" s="17" t="s">
        <v>60</v>
      </c>
      <c r="D18" s="17" t="s">
        <v>30</v>
      </c>
      <c r="E18" s="17" t="s">
        <v>11</v>
      </c>
      <c r="F18" s="17" t="s">
        <v>12</v>
      </c>
      <c r="G18" s="121">
        <f>'приложение 3'!F20</f>
        <v>1711.4</v>
      </c>
    </row>
    <row r="19" spans="1:7" s="3" customFormat="1" ht="43.5" customHeight="1">
      <c r="A19" s="45"/>
      <c r="B19" s="14" t="s">
        <v>74</v>
      </c>
      <c r="C19" s="17" t="s">
        <v>60</v>
      </c>
      <c r="D19" s="17" t="s">
        <v>28</v>
      </c>
      <c r="E19" s="17" t="s">
        <v>11</v>
      </c>
      <c r="F19" s="17" t="s">
        <v>12</v>
      </c>
      <c r="G19" s="121">
        <f>'приложение 3'!F21</f>
        <v>725.1</v>
      </c>
    </row>
    <row r="20" spans="1:7" s="3" customFormat="1" ht="32.25" customHeight="1">
      <c r="A20" s="45"/>
      <c r="B20" s="14" t="s">
        <v>61</v>
      </c>
      <c r="C20" s="17" t="s">
        <v>60</v>
      </c>
      <c r="D20" s="17" t="s">
        <v>31</v>
      </c>
      <c r="E20" s="17" t="s">
        <v>11</v>
      </c>
      <c r="F20" s="17" t="s">
        <v>12</v>
      </c>
      <c r="G20" s="121">
        <f>'приложение 3'!F22</f>
        <v>5</v>
      </c>
    </row>
    <row r="21" spans="1:7" s="3" customFormat="1" ht="53.25" customHeight="1">
      <c r="A21" s="45"/>
      <c r="B21" s="14" t="s">
        <v>74</v>
      </c>
      <c r="C21" s="17" t="s">
        <v>60</v>
      </c>
      <c r="D21" s="17" t="s">
        <v>28</v>
      </c>
      <c r="E21" s="17" t="s">
        <v>11</v>
      </c>
      <c r="F21" s="17" t="s">
        <v>25</v>
      </c>
      <c r="G21" s="121">
        <f>'приложение 3'!F41</f>
        <v>560.4</v>
      </c>
    </row>
    <row r="22" spans="1:7" s="4" customFormat="1" ht="80.25" customHeight="1">
      <c r="A22" s="45" t="s">
        <v>442</v>
      </c>
      <c r="B22" s="35" t="s">
        <v>440</v>
      </c>
      <c r="C22" s="36" t="s">
        <v>438</v>
      </c>
      <c r="D22" s="46"/>
      <c r="E22" s="36"/>
      <c r="F22" s="36"/>
      <c r="G22" s="122">
        <f>G23</f>
        <v>436.8</v>
      </c>
    </row>
    <row r="23" spans="1:7" s="3" customFormat="1" ht="53.25" customHeight="1">
      <c r="A23" s="45"/>
      <c r="B23" s="14" t="s">
        <v>441</v>
      </c>
      <c r="C23" s="17" t="s">
        <v>439</v>
      </c>
      <c r="D23" s="17" t="s">
        <v>28</v>
      </c>
      <c r="E23" s="17" t="s">
        <v>11</v>
      </c>
      <c r="F23" s="17" t="s">
        <v>283</v>
      </c>
      <c r="G23" s="121">
        <f>'приложение 3'!F32</f>
        <v>436.8</v>
      </c>
    </row>
    <row r="24" spans="1:7" s="4" customFormat="1" ht="32.25" customHeight="1">
      <c r="A24" s="45" t="s">
        <v>153</v>
      </c>
      <c r="B24" s="35" t="s">
        <v>64</v>
      </c>
      <c r="C24" s="36" t="s">
        <v>62</v>
      </c>
      <c r="D24" s="36"/>
      <c r="E24" s="36"/>
      <c r="F24" s="36"/>
      <c r="G24" s="122">
        <f>G25+G26</f>
        <v>1498.9</v>
      </c>
    </row>
    <row r="25" spans="1:7" s="3" customFormat="1" ht="69.75" customHeight="1">
      <c r="A25" s="45"/>
      <c r="B25" s="14" t="s">
        <v>66</v>
      </c>
      <c r="C25" s="17" t="s">
        <v>63</v>
      </c>
      <c r="D25" s="17" t="s">
        <v>30</v>
      </c>
      <c r="E25" s="17" t="s">
        <v>11</v>
      </c>
      <c r="F25" s="17" t="s">
        <v>12</v>
      </c>
      <c r="G25" s="121">
        <f>'приложение 3'!F24</f>
        <v>1498.9</v>
      </c>
    </row>
    <row r="26" spans="1:7" s="3" customFormat="1" ht="41.25" customHeight="1">
      <c r="A26" s="45"/>
      <c r="B26" s="14" t="s">
        <v>183</v>
      </c>
      <c r="C26" s="17" t="s">
        <v>63</v>
      </c>
      <c r="D26" s="17" t="s">
        <v>28</v>
      </c>
      <c r="E26" s="17" t="s">
        <v>11</v>
      </c>
      <c r="F26" s="17" t="s">
        <v>12</v>
      </c>
      <c r="G26" s="121">
        <f>'приложение 3'!F25</f>
        <v>0</v>
      </c>
    </row>
    <row r="27" spans="1:7" s="4" customFormat="1" ht="33" customHeight="1">
      <c r="A27" s="45" t="s">
        <v>154</v>
      </c>
      <c r="B27" s="35" t="s">
        <v>67</v>
      </c>
      <c r="C27" s="36" t="s">
        <v>65</v>
      </c>
      <c r="D27" s="36"/>
      <c r="E27" s="36"/>
      <c r="F27" s="36"/>
      <c r="G27" s="122">
        <f>G28</f>
        <v>0</v>
      </c>
    </row>
    <row r="28" spans="1:7" s="3" customFormat="1" ht="71.25" customHeight="1">
      <c r="A28" s="45"/>
      <c r="B28" s="14" t="s">
        <v>68</v>
      </c>
      <c r="C28" s="17" t="s">
        <v>69</v>
      </c>
      <c r="D28" s="17" t="s">
        <v>31</v>
      </c>
      <c r="E28" s="17" t="s">
        <v>11</v>
      </c>
      <c r="F28" s="17" t="s">
        <v>24</v>
      </c>
      <c r="G28" s="121">
        <f>'приложение 3'!F37</f>
        <v>0</v>
      </c>
    </row>
    <row r="29" spans="1:7" s="3" customFormat="1" ht="34.5" customHeight="1">
      <c r="A29" s="45" t="s">
        <v>291</v>
      </c>
      <c r="B29" s="35" t="s">
        <v>286</v>
      </c>
      <c r="C29" s="36" t="s">
        <v>311</v>
      </c>
      <c r="D29" s="36"/>
      <c r="E29" s="36"/>
      <c r="F29" s="36"/>
      <c r="G29" s="122">
        <f>G30</f>
        <v>1061.6</v>
      </c>
    </row>
    <row r="30" spans="1:7" s="3" customFormat="1" ht="57.75" customHeight="1">
      <c r="A30" s="45"/>
      <c r="B30" s="14" t="s">
        <v>288</v>
      </c>
      <c r="C30" s="17" t="s">
        <v>289</v>
      </c>
      <c r="D30" s="17" t="s">
        <v>31</v>
      </c>
      <c r="E30" s="17" t="s">
        <v>11</v>
      </c>
      <c r="F30" s="17" t="s">
        <v>283</v>
      </c>
      <c r="G30" s="121">
        <f>'приложение 3'!F30</f>
        <v>1061.6</v>
      </c>
    </row>
    <row r="31" spans="1:7" s="3" customFormat="1" ht="39.75" customHeight="1">
      <c r="A31" s="45" t="s">
        <v>312</v>
      </c>
      <c r="B31" s="35" t="s">
        <v>195</v>
      </c>
      <c r="C31" s="36" t="s">
        <v>196</v>
      </c>
      <c r="D31" s="36"/>
      <c r="E31" s="36"/>
      <c r="F31" s="36"/>
      <c r="G31" s="122">
        <f>G32</f>
        <v>0</v>
      </c>
    </row>
    <row r="32" spans="1:7" s="3" customFormat="1" ht="35.25" customHeight="1">
      <c r="A32" s="45"/>
      <c r="B32" s="14" t="s">
        <v>310</v>
      </c>
      <c r="C32" s="17" t="s">
        <v>197</v>
      </c>
      <c r="D32" s="17" t="s">
        <v>198</v>
      </c>
      <c r="E32" s="17" t="s">
        <v>25</v>
      </c>
      <c r="F32" s="17" t="s">
        <v>11</v>
      </c>
      <c r="G32" s="121">
        <f>'приложение 3'!F180</f>
        <v>0</v>
      </c>
    </row>
    <row r="33" spans="1:7" s="4" customFormat="1" ht="79.5" customHeight="1">
      <c r="A33" s="45" t="s">
        <v>155</v>
      </c>
      <c r="B33" s="35" t="s">
        <v>70</v>
      </c>
      <c r="C33" s="36" t="s">
        <v>71</v>
      </c>
      <c r="D33" s="36"/>
      <c r="E33" s="36"/>
      <c r="F33" s="36"/>
      <c r="G33" s="122">
        <f>G34+G35+G36</f>
        <v>5643.400000000001</v>
      </c>
    </row>
    <row r="34" spans="1:7" s="3" customFormat="1" ht="41.25" customHeight="1">
      <c r="A34" s="45"/>
      <c r="B34" s="14" t="s">
        <v>184</v>
      </c>
      <c r="C34" s="17" t="s">
        <v>72</v>
      </c>
      <c r="D34" s="17" t="s">
        <v>28</v>
      </c>
      <c r="E34" s="17" t="s">
        <v>11</v>
      </c>
      <c r="F34" s="17" t="s">
        <v>25</v>
      </c>
      <c r="G34" s="121">
        <f>'приложение 3'!F44</f>
        <v>1563.1</v>
      </c>
    </row>
    <row r="35" spans="1:7" s="3" customFormat="1" ht="48.75" customHeight="1">
      <c r="A35" s="45"/>
      <c r="B35" s="14" t="s">
        <v>192</v>
      </c>
      <c r="C35" s="17" t="s">
        <v>72</v>
      </c>
      <c r="D35" s="17" t="s">
        <v>29</v>
      </c>
      <c r="E35" s="17" t="s">
        <v>11</v>
      </c>
      <c r="F35" s="17" t="s">
        <v>25</v>
      </c>
      <c r="G35" s="121">
        <f>'приложение 3'!F45</f>
        <v>3933</v>
      </c>
    </row>
    <row r="36" spans="1:7" s="3" customFormat="1" ht="48.75" customHeight="1">
      <c r="A36" s="45"/>
      <c r="B36" s="14" t="str">
        <f>'[1]приложение 8(1)'!A44</f>
        <v>Выполнение других расходных обязательств (Иные бюджетные ассигнования)</v>
      </c>
      <c r="C36" s="17" t="s">
        <v>72</v>
      </c>
      <c r="D36" s="17" t="s">
        <v>31</v>
      </c>
      <c r="E36" s="17" t="s">
        <v>11</v>
      </c>
      <c r="F36" s="17" t="s">
        <v>25</v>
      </c>
      <c r="G36" s="121">
        <f>'приложение 3'!F46</f>
        <v>147.3</v>
      </c>
    </row>
    <row r="37" spans="1:7" s="80" customFormat="1" ht="39" customHeight="1">
      <c r="A37" s="77" t="s">
        <v>313</v>
      </c>
      <c r="B37" s="78" t="str">
        <f>'[1]приложение 8(1)'!A45</f>
        <v>Основное мероприятие"Расходы на обеспечение деятельности МКУ"СКООМС" </v>
      </c>
      <c r="C37" s="79" t="s">
        <v>295</v>
      </c>
      <c r="D37" s="79"/>
      <c r="E37" s="79"/>
      <c r="F37" s="79"/>
      <c r="G37" s="124">
        <f>G38+G39</f>
        <v>3129.8</v>
      </c>
    </row>
    <row r="38" spans="1:7" s="74" customFormat="1" ht="48.75" customHeight="1">
      <c r="A38" s="77"/>
      <c r="B38" s="75" t="str">
        <f>'[1]приложение 8(1)'!A46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C38" s="73" t="s">
        <v>297</v>
      </c>
      <c r="D38" s="73" t="s">
        <v>30</v>
      </c>
      <c r="E38" s="73" t="s">
        <v>11</v>
      </c>
      <c r="F38" s="73" t="s">
        <v>25</v>
      </c>
      <c r="G38" s="125">
        <f>'приложение 3'!F48</f>
        <v>3031</v>
      </c>
    </row>
    <row r="39" spans="1:7" s="74" customFormat="1" ht="48.75" customHeight="1">
      <c r="A39" s="77"/>
      <c r="B39" s="75" t="str">
        <f>'[1]приложение 8(1)'!A47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C39" s="73" t="s">
        <v>297</v>
      </c>
      <c r="D39" s="73" t="s">
        <v>28</v>
      </c>
      <c r="E39" s="73" t="s">
        <v>11</v>
      </c>
      <c r="F39" s="73" t="s">
        <v>25</v>
      </c>
      <c r="G39" s="125">
        <f>'приложение 3'!F49</f>
        <v>98.8</v>
      </c>
    </row>
    <row r="40" spans="1:7" s="3" customFormat="1" ht="48.75" customHeight="1">
      <c r="A40" s="45" t="s">
        <v>314</v>
      </c>
      <c r="B40" s="35" t="s">
        <v>276</v>
      </c>
      <c r="C40" s="36" t="s">
        <v>277</v>
      </c>
      <c r="D40" s="36"/>
      <c r="E40" s="36"/>
      <c r="F40" s="36"/>
      <c r="G40" s="122">
        <f>G41+G43</f>
        <v>395.3</v>
      </c>
    </row>
    <row r="41" spans="1:7" s="3" customFormat="1" ht="48.75" customHeight="1">
      <c r="A41" s="45" t="s">
        <v>315</v>
      </c>
      <c r="B41" s="35" t="s">
        <v>278</v>
      </c>
      <c r="C41" s="36" t="s">
        <v>279</v>
      </c>
      <c r="D41" s="36"/>
      <c r="E41" s="36"/>
      <c r="F41" s="36"/>
      <c r="G41" s="122">
        <f>G42</f>
        <v>66.2</v>
      </c>
    </row>
    <row r="42" spans="1:7" s="3" customFormat="1" ht="48.75" customHeight="1">
      <c r="A42" s="45"/>
      <c r="B42" s="14" t="s">
        <v>280</v>
      </c>
      <c r="C42" s="17" t="s">
        <v>281</v>
      </c>
      <c r="D42" s="17" t="s">
        <v>28</v>
      </c>
      <c r="E42" s="17" t="s">
        <v>16</v>
      </c>
      <c r="F42" s="17" t="s">
        <v>274</v>
      </c>
      <c r="G42" s="121">
        <f>'приложение 3'!F67</f>
        <v>66.2</v>
      </c>
    </row>
    <row r="43" spans="1:7" s="4" customFormat="1" ht="48.75" customHeight="1">
      <c r="A43" s="45" t="s">
        <v>328</v>
      </c>
      <c r="B43" s="35" t="str">
        <f>'[1]приложение 8(1)'!A52</f>
        <v>Основное мероприятие "Предупреждение и ликвидация последствий чрезвычайных ситуаций природного и техногенного характера"</v>
      </c>
      <c r="C43" s="36" t="s">
        <v>325</v>
      </c>
      <c r="D43" s="36"/>
      <c r="E43" s="36"/>
      <c r="F43" s="36"/>
      <c r="G43" s="122">
        <f>G44+G45+G46+G47</f>
        <v>329.1</v>
      </c>
    </row>
    <row r="44" spans="1:7" s="3" customFormat="1" ht="58.5" customHeight="1">
      <c r="A44" s="45"/>
      <c r="B44" s="14" t="str">
        <f>'[1]приложение 8(1)'!A53</f>
        <v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v>
      </c>
      <c r="C44" s="17" t="s">
        <v>326</v>
      </c>
      <c r="D44" s="17" t="s">
        <v>28</v>
      </c>
      <c r="E44" s="17" t="s">
        <v>16</v>
      </c>
      <c r="F44" s="17" t="s">
        <v>27</v>
      </c>
      <c r="G44" s="121">
        <f>'приложение 3'!F55</f>
        <v>0</v>
      </c>
    </row>
    <row r="45" spans="1:7" s="3" customFormat="1" ht="49.5" customHeight="1">
      <c r="A45" s="45"/>
      <c r="B45" s="14" t="str">
        <f>'[1]приложение 8(1)'!A54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C45" s="17" t="s">
        <v>326</v>
      </c>
      <c r="D45" s="17" t="s">
        <v>37</v>
      </c>
      <c r="E45" s="17" t="s">
        <v>16</v>
      </c>
      <c r="F45" s="17" t="s">
        <v>27</v>
      </c>
      <c r="G45" s="121">
        <f>'приложение 3'!F56</f>
        <v>0</v>
      </c>
    </row>
    <row r="46" spans="1:7" s="3" customFormat="1" ht="66.75" customHeight="1">
      <c r="A46" s="45"/>
      <c r="B46" s="14" t="str">
        <f>'[1]приложение 8(1)'!A55</f>
        <v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v>
      </c>
      <c r="C46" s="17" t="s">
        <v>327</v>
      </c>
      <c r="D46" s="17" t="s">
        <v>37</v>
      </c>
      <c r="E46" s="17" t="s">
        <v>16</v>
      </c>
      <c r="F46" s="17" t="s">
        <v>27</v>
      </c>
      <c r="G46" s="121">
        <f>'приложение 3'!F57</f>
        <v>0</v>
      </c>
    </row>
    <row r="47" spans="1:7" s="3" customFormat="1" ht="43.5" customHeight="1">
      <c r="A47" s="45"/>
      <c r="B47" s="14" t="str">
        <f>'приложение 3'!A62</f>
        <v>Выполнение других расходных обязательств (закупка товаров, работ и услуг для обеспечения государственных (муниципальных) нужд)</v>
      </c>
      <c r="C47" s="17" t="s">
        <v>437</v>
      </c>
      <c r="D47" s="17" t="s">
        <v>28</v>
      </c>
      <c r="E47" s="17" t="s">
        <v>16</v>
      </c>
      <c r="F47" s="17" t="s">
        <v>17</v>
      </c>
      <c r="G47" s="121">
        <f>'приложение 3'!F62</f>
        <v>329.1</v>
      </c>
    </row>
    <row r="48" spans="1:7" s="4" customFormat="1" ht="24.75" customHeight="1">
      <c r="A48" s="45" t="s">
        <v>156</v>
      </c>
      <c r="B48" s="35" t="s">
        <v>76</v>
      </c>
      <c r="C48" s="36" t="s">
        <v>75</v>
      </c>
      <c r="D48" s="36"/>
      <c r="E48" s="36"/>
      <c r="F48" s="36"/>
      <c r="G48" s="122">
        <f>G49+G51+G53</f>
        <v>2976.2</v>
      </c>
    </row>
    <row r="49" spans="1:7" s="4" customFormat="1" ht="44.25" customHeight="1">
      <c r="A49" s="45" t="s">
        <v>157</v>
      </c>
      <c r="B49" s="35" t="s">
        <v>77</v>
      </c>
      <c r="C49" s="36" t="s">
        <v>78</v>
      </c>
      <c r="D49" s="36"/>
      <c r="E49" s="36"/>
      <c r="F49" s="36"/>
      <c r="G49" s="122">
        <f>G50</f>
        <v>222.6</v>
      </c>
    </row>
    <row r="50" spans="1:7" s="3" customFormat="1" ht="57" customHeight="1">
      <c r="A50" s="45"/>
      <c r="B50" s="14" t="s">
        <v>185</v>
      </c>
      <c r="C50" s="17" t="s">
        <v>79</v>
      </c>
      <c r="D50" s="17" t="s">
        <v>28</v>
      </c>
      <c r="E50" s="17" t="s">
        <v>12</v>
      </c>
      <c r="F50" s="17" t="s">
        <v>14</v>
      </c>
      <c r="G50" s="121">
        <f>'приложение 3'!F73</f>
        <v>222.6</v>
      </c>
    </row>
    <row r="51" spans="1:7" s="4" customFormat="1" ht="29.25" customHeight="1">
      <c r="A51" s="45" t="s">
        <v>158</v>
      </c>
      <c r="B51" s="47" t="s">
        <v>134</v>
      </c>
      <c r="C51" s="36" t="s">
        <v>135</v>
      </c>
      <c r="D51" s="36"/>
      <c r="E51" s="36"/>
      <c r="F51" s="36"/>
      <c r="G51" s="122">
        <f>G52</f>
        <v>2753.6</v>
      </c>
    </row>
    <row r="52" spans="1:7" s="3" customFormat="1" ht="35.25" customHeight="1">
      <c r="A52" s="45"/>
      <c r="B52" s="7" t="str">
        <f>'[1]приложение 8(1)'!A134</f>
        <v>Основное мероприятие «Расходы на обеспечение деятельности  (оказания  услуг) учреждений досуга»</v>
      </c>
      <c r="C52" s="17" t="s">
        <v>133</v>
      </c>
      <c r="D52" s="17" t="s">
        <v>20</v>
      </c>
      <c r="E52" s="17" t="s">
        <v>36</v>
      </c>
      <c r="F52" s="17" t="s">
        <v>11</v>
      </c>
      <c r="G52" s="121">
        <f>'приложение 3'!F153</f>
        <v>2753.6</v>
      </c>
    </row>
    <row r="53" spans="1:7" s="4" customFormat="1" ht="77.25" customHeight="1">
      <c r="A53" s="45" t="s">
        <v>159</v>
      </c>
      <c r="B53" s="47" t="s">
        <v>70</v>
      </c>
      <c r="C53" s="36" t="s">
        <v>137</v>
      </c>
      <c r="D53" s="36"/>
      <c r="E53" s="36"/>
      <c r="F53" s="36"/>
      <c r="G53" s="122">
        <f>G54</f>
        <v>0</v>
      </c>
    </row>
    <row r="54" spans="1:7" s="3" customFormat="1" ht="43.5" customHeight="1">
      <c r="A54" s="45"/>
      <c r="B54" s="7" t="s">
        <v>184</v>
      </c>
      <c r="C54" s="17" t="s">
        <v>138</v>
      </c>
      <c r="D54" s="17" t="s">
        <v>28</v>
      </c>
      <c r="E54" s="17" t="s">
        <v>36</v>
      </c>
      <c r="F54" s="17" t="s">
        <v>12</v>
      </c>
      <c r="G54" s="121">
        <f>'приложение 3'!F158</f>
        <v>0</v>
      </c>
    </row>
    <row r="55" spans="1:7" s="4" customFormat="1" ht="21.75" customHeight="1">
      <c r="A55" s="45" t="s">
        <v>160</v>
      </c>
      <c r="B55" s="35" t="s">
        <v>139</v>
      </c>
      <c r="C55" s="36" t="s">
        <v>141</v>
      </c>
      <c r="D55" s="36"/>
      <c r="E55" s="36"/>
      <c r="F55" s="36"/>
      <c r="G55" s="122">
        <f>G56+G59</f>
        <v>518</v>
      </c>
    </row>
    <row r="56" spans="1:7" s="4" customFormat="1" ht="27" customHeight="1">
      <c r="A56" s="45" t="s">
        <v>161</v>
      </c>
      <c r="B56" s="35" t="s">
        <v>140</v>
      </c>
      <c r="C56" s="36" t="s">
        <v>142</v>
      </c>
      <c r="D56" s="36"/>
      <c r="E56" s="36"/>
      <c r="F56" s="36"/>
      <c r="G56" s="122">
        <f>G57+G58</f>
        <v>518</v>
      </c>
    </row>
    <row r="57" spans="1:7" s="3" customFormat="1" ht="51" customHeight="1">
      <c r="A57" s="45"/>
      <c r="B57" s="14" t="s">
        <v>144</v>
      </c>
      <c r="C57" s="17" t="s">
        <v>143</v>
      </c>
      <c r="D57" s="17" t="s">
        <v>37</v>
      </c>
      <c r="E57" s="17" t="s">
        <v>17</v>
      </c>
      <c r="F57" s="17" t="s">
        <v>11</v>
      </c>
      <c r="G57" s="121">
        <f>'приложение 3'!F164</f>
        <v>182</v>
      </c>
    </row>
    <row r="58" spans="1:7" s="3" customFormat="1" ht="48" customHeight="1">
      <c r="A58" s="45"/>
      <c r="B58" s="14" t="s">
        <v>146</v>
      </c>
      <c r="C58" s="17" t="s">
        <v>145</v>
      </c>
      <c r="D58" s="17" t="s">
        <v>37</v>
      </c>
      <c r="E58" s="17" t="s">
        <v>17</v>
      </c>
      <c r="F58" s="17" t="s">
        <v>16</v>
      </c>
      <c r="G58" s="121">
        <f>'приложение 3'!F169</f>
        <v>336</v>
      </c>
    </row>
    <row r="59" spans="1:7" s="4" customFormat="1" ht="80.25" customHeight="1">
      <c r="A59" s="45" t="s">
        <v>162</v>
      </c>
      <c r="B59" s="35" t="s">
        <v>70</v>
      </c>
      <c r="C59" s="36" t="s">
        <v>147</v>
      </c>
      <c r="D59" s="36"/>
      <c r="E59" s="36"/>
      <c r="F59" s="36"/>
      <c r="G59" s="122">
        <f>G60</f>
        <v>0</v>
      </c>
    </row>
    <row r="60" spans="1:7" s="3" customFormat="1" ht="46.5" customHeight="1">
      <c r="A60" s="45"/>
      <c r="B60" s="14" t="s">
        <v>184</v>
      </c>
      <c r="C60" s="17" t="s">
        <v>148</v>
      </c>
      <c r="D60" s="17" t="s">
        <v>28</v>
      </c>
      <c r="E60" s="17" t="s">
        <v>17</v>
      </c>
      <c r="F60" s="17" t="s">
        <v>44</v>
      </c>
      <c r="G60" s="121">
        <f>'приложение 3'!F174</f>
        <v>0</v>
      </c>
    </row>
    <row r="61" spans="1:7" s="4" customFormat="1" ht="47.25" customHeight="1">
      <c r="A61" s="45" t="s">
        <v>163</v>
      </c>
      <c r="B61" s="35" t="s">
        <v>80</v>
      </c>
      <c r="C61" s="36" t="s">
        <v>82</v>
      </c>
      <c r="D61" s="36"/>
      <c r="E61" s="36"/>
      <c r="F61" s="36"/>
      <c r="G61" s="122">
        <f>G62+G67+G77+G114+G118</f>
        <v>492656.5999999999</v>
      </c>
    </row>
    <row r="62" spans="1:7" s="4" customFormat="1" ht="28.5" customHeight="1">
      <c r="A62" s="45" t="s">
        <v>164</v>
      </c>
      <c r="B62" s="35" t="s">
        <v>81</v>
      </c>
      <c r="C62" s="36" t="s">
        <v>83</v>
      </c>
      <c r="D62" s="36"/>
      <c r="E62" s="36"/>
      <c r="F62" s="36"/>
      <c r="G62" s="122">
        <f>G63</f>
        <v>12506.6</v>
      </c>
    </row>
    <row r="63" spans="1:7" s="4" customFormat="1" ht="32.25" customHeight="1">
      <c r="A63" s="45" t="s">
        <v>165</v>
      </c>
      <c r="B63" s="35" t="s">
        <v>84</v>
      </c>
      <c r="C63" s="48" t="s">
        <v>316</v>
      </c>
      <c r="D63" s="36"/>
      <c r="E63" s="36"/>
      <c r="F63" s="36"/>
      <c r="G63" s="122">
        <f>G66+G65+G64</f>
        <v>12506.6</v>
      </c>
    </row>
    <row r="64" spans="1:7" s="4" customFormat="1" ht="43.5" customHeight="1">
      <c r="A64" s="45"/>
      <c r="B64" s="14" t="str">
        <f>'[1]приложение 8(1)'!A71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C64" s="17" t="s">
        <v>359</v>
      </c>
      <c r="D64" s="17" t="s">
        <v>28</v>
      </c>
      <c r="E64" s="17" t="s">
        <v>12</v>
      </c>
      <c r="F64" s="17" t="s">
        <v>27</v>
      </c>
      <c r="G64" s="121">
        <f>'приложение 3'!F78</f>
        <v>0</v>
      </c>
    </row>
    <row r="65" spans="1:7" s="4" customFormat="1" ht="39.75" customHeight="1">
      <c r="A65" s="45"/>
      <c r="B65" s="14" t="str">
        <f>'[1]приложение 8(1)'!A72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C65" s="17" t="s">
        <v>87</v>
      </c>
      <c r="D65" s="17" t="s">
        <v>28</v>
      </c>
      <c r="E65" s="17" t="s">
        <v>12</v>
      </c>
      <c r="F65" s="17" t="s">
        <v>27</v>
      </c>
      <c r="G65" s="121">
        <f>'приложение 3'!F79</f>
        <v>0</v>
      </c>
    </row>
    <row r="66" spans="1:7" s="3" customFormat="1" ht="33.75" customHeight="1">
      <c r="A66" s="45"/>
      <c r="B66" s="14" t="s">
        <v>86</v>
      </c>
      <c r="C66" s="17" t="s">
        <v>87</v>
      </c>
      <c r="D66" s="17" t="s">
        <v>31</v>
      </c>
      <c r="E66" s="17" t="s">
        <v>12</v>
      </c>
      <c r="F66" s="17" t="s">
        <v>27</v>
      </c>
      <c r="G66" s="121">
        <f>'приложение 3'!F80</f>
        <v>12506.6</v>
      </c>
    </row>
    <row r="67" spans="1:7" s="4" customFormat="1" ht="35.25" customHeight="1">
      <c r="A67" s="45" t="s">
        <v>166</v>
      </c>
      <c r="B67" s="35" t="s">
        <v>88</v>
      </c>
      <c r="C67" s="36" t="s">
        <v>89</v>
      </c>
      <c r="D67" s="36"/>
      <c r="E67" s="36"/>
      <c r="F67" s="36"/>
      <c r="G67" s="122">
        <f>G68+G71+G73+G75</f>
        <v>22180.100000000002</v>
      </c>
    </row>
    <row r="68" spans="1:7" s="4" customFormat="1" ht="81" customHeight="1">
      <c r="A68" s="45" t="s">
        <v>167</v>
      </c>
      <c r="B68" s="35" t="str">
        <f>'[1]приложение 8(1)'!A77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C68" s="36" t="s">
        <v>90</v>
      </c>
      <c r="D68" s="36"/>
      <c r="E68" s="36"/>
      <c r="F68" s="36"/>
      <c r="G68" s="122">
        <f>G69+G70</f>
        <v>19512.9</v>
      </c>
    </row>
    <row r="69" spans="1:7" s="117" customFormat="1" ht="81" customHeight="1">
      <c r="A69" s="76"/>
      <c r="B69" s="14" t="str">
        <f>'приложение 3'!A85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69" s="17" t="s">
        <v>381</v>
      </c>
      <c r="D69" s="17" t="s">
        <v>29</v>
      </c>
      <c r="E69" s="17" t="s">
        <v>12</v>
      </c>
      <c r="F69" s="17" t="s">
        <v>13</v>
      </c>
      <c r="G69" s="121">
        <f>'приложение 3'!F85</f>
        <v>0</v>
      </c>
    </row>
    <row r="70" spans="1:7" s="117" customFormat="1" ht="66.75" customHeight="1">
      <c r="A70" s="76"/>
      <c r="B70" s="14" t="str">
        <f>'[1]приложение 8(1)'!A78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70" s="17" t="s">
        <v>91</v>
      </c>
      <c r="D70" s="17" t="s">
        <v>28</v>
      </c>
      <c r="E70" s="17" t="s">
        <v>12</v>
      </c>
      <c r="F70" s="17" t="s">
        <v>13</v>
      </c>
      <c r="G70" s="121">
        <f>'приложение 3'!F86</f>
        <v>19512.9</v>
      </c>
    </row>
    <row r="71" spans="1:7" s="4" customFormat="1" ht="32.25" customHeight="1">
      <c r="A71" s="45" t="s">
        <v>168</v>
      </c>
      <c r="B71" s="35" t="s">
        <v>92</v>
      </c>
      <c r="C71" s="36" t="s">
        <v>93</v>
      </c>
      <c r="D71" s="36"/>
      <c r="E71" s="36"/>
      <c r="F71" s="36"/>
      <c r="G71" s="122">
        <f>G72</f>
        <v>2598.2</v>
      </c>
    </row>
    <row r="72" spans="1:7" s="3" customFormat="1" ht="48" customHeight="1">
      <c r="A72" s="45"/>
      <c r="B72" s="14" t="s">
        <v>186</v>
      </c>
      <c r="C72" s="17" t="s">
        <v>94</v>
      </c>
      <c r="D72" s="17" t="s">
        <v>28</v>
      </c>
      <c r="E72" s="17" t="s">
        <v>12</v>
      </c>
      <c r="F72" s="17" t="s">
        <v>13</v>
      </c>
      <c r="G72" s="121">
        <f>'приложение 3'!F88</f>
        <v>2598.2</v>
      </c>
    </row>
    <row r="73" spans="1:7" s="4" customFormat="1" ht="24.75" customHeight="1">
      <c r="A73" s="45" t="s">
        <v>169</v>
      </c>
      <c r="B73" s="35" t="s">
        <v>96</v>
      </c>
      <c r="C73" s="36" t="s">
        <v>95</v>
      </c>
      <c r="D73" s="36"/>
      <c r="E73" s="36"/>
      <c r="F73" s="36"/>
      <c r="G73" s="122">
        <f>G74</f>
        <v>69</v>
      </c>
    </row>
    <row r="74" spans="1:7" s="3" customFormat="1" ht="45.75" customHeight="1">
      <c r="A74" s="45"/>
      <c r="B74" s="14" t="str">
        <f>'[1]приложение 8(1)'!A82</f>
        <v>Основное мероприятие «Межбюджетные трансферты»</v>
      </c>
      <c r="C74" s="17" t="s">
        <v>97</v>
      </c>
      <c r="D74" s="17" t="s">
        <v>20</v>
      </c>
      <c r="E74" s="17" t="s">
        <v>12</v>
      </c>
      <c r="F74" s="17" t="s">
        <v>13</v>
      </c>
      <c r="G74" s="121">
        <f>'приложение 3'!F90</f>
        <v>69</v>
      </c>
    </row>
    <row r="75" spans="1:7" s="4" customFormat="1" ht="36" customHeight="1">
      <c r="A75" s="45" t="s">
        <v>170</v>
      </c>
      <c r="B75" s="35" t="s">
        <v>99</v>
      </c>
      <c r="C75" s="36" t="s">
        <v>100</v>
      </c>
      <c r="D75" s="36"/>
      <c r="E75" s="36"/>
      <c r="F75" s="36"/>
      <c r="G75" s="122">
        <f>G76</f>
        <v>0</v>
      </c>
    </row>
    <row r="76" spans="1:7" s="3" customFormat="1" ht="45" customHeight="1">
      <c r="A76" s="45"/>
      <c r="B76" s="14" t="s">
        <v>187</v>
      </c>
      <c r="C76" s="17" t="s">
        <v>101</v>
      </c>
      <c r="D76" s="17" t="s">
        <v>28</v>
      </c>
      <c r="E76" s="17" t="s">
        <v>12</v>
      </c>
      <c r="F76" s="17" t="s">
        <v>13</v>
      </c>
      <c r="G76" s="121">
        <f>'приложение 3'!F92</f>
        <v>0</v>
      </c>
    </row>
    <row r="77" spans="1:7" s="4" customFormat="1" ht="45" customHeight="1">
      <c r="A77" s="45" t="s">
        <v>171</v>
      </c>
      <c r="B77" s="35" t="s">
        <v>102</v>
      </c>
      <c r="C77" s="36" t="s">
        <v>103</v>
      </c>
      <c r="D77" s="36"/>
      <c r="E77" s="36"/>
      <c r="F77" s="36"/>
      <c r="G77" s="122">
        <f>G78+G80+G84+G93+G96+G98+G100+G107+G112</f>
        <v>439455.79999999993</v>
      </c>
    </row>
    <row r="78" spans="1:7" s="4" customFormat="1" ht="39.75" customHeight="1">
      <c r="A78" s="45" t="s">
        <v>172</v>
      </c>
      <c r="B78" s="35" t="s">
        <v>361</v>
      </c>
      <c r="C78" s="36" t="s">
        <v>104</v>
      </c>
      <c r="D78" s="36"/>
      <c r="E78" s="36"/>
      <c r="F78" s="36"/>
      <c r="G78" s="122">
        <f>G79</f>
        <v>29430.5</v>
      </c>
    </row>
    <row r="79" spans="1:7" s="3" customFormat="1" ht="61.5" customHeight="1">
      <c r="A79" s="45"/>
      <c r="B79" s="14" t="s">
        <v>191</v>
      </c>
      <c r="C79" s="17" t="s">
        <v>362</v>
      </c>
      <c r="D79" s="17" t="s">
        <v>29</v>
      </c>
      <c r="E79" s="17" t="s">
        <v>14</v>
      </c>
      <c r="F79" s="17" t="s">
        <v>11</v>
      </c>
      <c r="G79" s="121">
        <f>'приложение 3'!F98</f>
        <v>29430.5</v>
      </c>
    </row>
    <row r="80" spans="1:7" s="4" customFormat="1" ht="48.75" customHeight="1">
      <c r="A80" s="45" t="s">
        <v>411</v>
      </c>
      <c r="B80" s="35" t="s">
        <v>402</v>
      </c>
      <c r="C80" s="36" t="s">
        <v>403</v>
      </c>
      <c r="D80" s="36"/>
      <c r="E80" s="36"/>
      <c r="F80" s="36"/>
      <c r="G80" s="122">
        <f>G81+G82+G83</f>
        <v>40334.7</v>
      </c>
    </row>
    <row r="81" spans="1:7" s="3" customFormat="1" ht="84" customHeight="1">
      <c r="A81" s="45"/>
      <c r="B81" s="14" t="s">
        <v>404</v>
      </c>
      <c r="C81" s="17" t="s">
        <v>405</v>
      </c>
      <c r="D81" s="17" t="s">
        <v>29</v>
      </c>
      <c r="E81" s="17" t="s">
        <v>14</v>
      </c>
      <c r="F81" s="17" t="s">
        <v>11</v>
      </c>
      <c r="G81" s="121">
        <f>'приложение 3'!F100</f>
        <v>39525.2</v>
      </c>
    </row>
    <row r="82" spans="1:7" s="3" customFormat="1" ht="74.25" customHeight="1">
      <c r="A82" s="45"/>
      <c r="B82" s="14" t="s">
        <v>406</v>
      </c>
      <c r="C82" s="17" t="s">
        <v>407</v>
      </c>
      <c r="D82" s="17" t="s">
        <v>29</v>
      </c>
      <c r="E82" s="17" t="s">
        <v>14</v>
      </c>
      <c r="F82" s="17" t="s">
        <v>11</v>
      </c>
      <c r="G82" s="121">
        <f>'приложение 3'!F101</f>
        <v>681.4</v>
      </c>
    </row>
    <row r="83" spans="1:7" s="3" customFormat="1" ht="76.5" customHeight="1">
      <c r="A83" s="45"/>
      <c r="B83" s="14" t="s">
        <v>409</v>
      </c>
      <c r="C83" s="17" t="s">
        <v>408</v>
      </c>
      <c r="D83" s="17" t="s">
        <v>29</v>
      </c>
      <c r="E83" s="17" t="s">
        <v>14</v>
      </c>
      <c r="F83" s="17" t="s">
        <v>11</v>
      </c>
      <c r="G83" s="121">
        <f>'приложение 3'!F102</f>
        <v>128.1</v>
      </c>
    </row>
    <row r="84" spans="1:7" s="4" customFormat="1" ht="90.75" customHeight="1">
      <c r="A84" s="45" t="s">
        <v>173</v>
      </c>
      <c r="B84" s="35" t="s">
        <v>105</v>
      </c>
      <c r="C84" s="36" t="s">
        <v>106</v>
      </c>
      <c r="D84" s="36"/>
      <c r="E84" s="36"/>
      <c r="F84" s="36"/>
      <c r="G84" s="122">
        <f>G85+G86+G87+G88</f>
        <v>3168.6</v>
      </c>
    </row>
    <row r="85" spans="1:7" s="4" customFormat="1" ht="66" customHeight="1">
      <c r="A85" s="45"/>
      <c r="B85" s="7" t="str">
        <f>'[1]приложение 8(1)'!A92</f>
        <v>Основное мероприятие  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v>
      </c>
      <c r="C85" s="17" t="s">
        <v>107</v>
      </c>
      <c r="D85" s="17" t="s">
        <v>28</v>
      </c>
      <c r="E85" s="17" t="s">
        <v>14</v>
      </c>
      <c r="F85" s="17" t="s">
        <v>11</v>
      </c>
      <c r="G85" s="121">
        <f>'приложение 3'!F104</f>
        <v>0</v>
      </c>
    </row>
    <row r="86" spans="1:7" s="3" customFormat="1" ht="44.25" customHeight="1">
      <c r="A86" s="45"/>
      <c r="B86" s="7" t="s">
        <v>184</v>
      </c>
      <c r="C86" s="17" t="s">
        <v>107</v>
      </c>
      <c r="D86" s="17" t="s">
        <v>28</v>
      </c>
      <c r="E86" s="17" t="s">
        <v>14</v>
      </c>
      <c r="F86" s="17" t="s">
        <v>15</v>
      </c>
      <c r="G86" s="121">
        <f>'приложение 3'!F116</f>
        <v>3168.6</v>
      </c>
    </row>
    <row r="87" spans="1:7" s="3" customFormat="1" ht="82.5" customHeight="1">
      <c r="A87" s="45"/>
      <c r="B87" s="7" t="s">
        <v>396</v>
      </c>
      <c r="C87" s="17" t="s">
        <v>395</v>
      </c>
      <c r="D87" s="17" t="s">
        <v>28</v>
      </c>
      <c r="E87" s="17" t="s">
        <v>14</v>
      </c>
      <c r="F87" s="17" t="s">
        <v>15</v>
      </c>
      <c r="G87" s="121">
        <f>'приложение 3'!F115</f>
        <v>0</v>
      </c>
    </row>
    <row r="88" spans="1:7" s="3" customFormat="1" ht="44.25" customHeight="1">
      <c r="A88" s="45"/>
      <c r="B88" s="7" t="s">
        <v>184</v>
      </c>
      <c r="C88" s="17" t="s">
        <v>107</v>
      </c>
      <c r="D88" s="17" t="s">
        <v>28</v>
      </c>
      <c r="E88" s="17" t="s">
        <v>14</v>
      </c>
      <c r="F88" s="17" t="s">
        <v>16</v>
      </c>
      <c r="G88" s="121">
        <f>'приложение 3'!F123</f>
        <v>0</v>
      </c>
    </row>
    <row r="89" spans="1:7" s="4" customFormat="1" ht="45" customHeight="1" hidden="1">
      <c r="A89" s="45" t="s">
        <v>174</v>
      </c>
      <c r="B89" s="35" t="s">
        <v>108</v>
      </c>
      <c r="C89" s="17" t="s">
        <v>109</v>
      </c>
      <c r="D89" s="17"/>
      <c r="E89" s="17"/>
      <c r="F89" s="17"/>
      <c r="G89" s="122">
        <f>G91+G90</f>
        <v>0</v>
      </c>
    </row>
    <row r="90" spans="1:7" s="4" customFormat="1" ht="67.5" customHeight="1" hidden="1">
      <c r="A90" s="45"/>
      <c r="B90" s="14" t="str">
        <f>'[1]приложение 8(1)'!A92</f>
        <v>Основное мероприятие  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v>
      </c>
      <c r="C90" s="17" t="s">
        <v>107</v>
      </c>
      <c r="D90" s="17" t="s">
        <v>28</v>
      </c>
      <c r="E90" s="17" t="s">
        <v>14</v>
      </c>
      <c r="F90" s="17" t="s">
        <v>15</v>
      </c>
      <c r="G90" s="122">
        <v>0</v>
      </c>
    </row>
    <row r="91" spans="1:7" s="3" customFormat="1" ht="70.5" customHeight="1" hidden="1">
      <c r="A91" s="45"/>
      <c r="B91" s="14" t="s">
        <v>190</v>
      </c>
      <c r="C91" s="17" t="s">
        <v>107</v>
      </c>
      <c r="D91" s="17" t="s">
        <v>28</v>
      </c>
      <c r="E91" s="17" t="s">
        <v>14</v>
      </c>
      <c r="F91" s="17" t="s">
        <v>15</v>
      </c>
      <c r="G91" s="121">
        <v>0</v>
      </c>
    </row>
    <row r="92" spans="1:7" s="3" customFormat="1" ht="46.5" customHeight="1" hidden="1">
      <c r="A92" s="45"/>
      <c r="B92" s="14" t="str">
        <f>'[1]приложение 8(1)'!A105</f>
        <v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v>
      </c>
      <c r="C92" s="17" t="s">
        <v>107</v>
      </c>
      <c r="D92" s="17" t="s">
        <v>28</v>
      </c>
      <c r="E92" s="17" t="s">
        <v>14</v>
      </c>
      <c r="F92" s="17" t="s">
        <v>16</v>
      </c>
      <c r="G92" s="121">
        <v>0</v>
      </c>
    </row>
    <row r="93" spans="1:7" s="4" customFormat="1" ht="46.5" customHeight="1">
      <c r="A93" s="45" t="s">
        <v>174</v>
      </c>
      <c r="B93" s="35" t="s">
        <v>397</v>
      </c>
      <c r="C93" s="36" t="s">
        <v>109</v>
      </c>
      <c r="D93" s="36"/>
      <c r="E93" s="36"/>
      <c r="F93" s="36"/>
      <c r="G93" s="122">
        <f>G94+G95</f>
        <v>5112.9</v>
      </c>
    </row>
    <row r="94" spans="1:7" s="3" customFormat="1" ht="78.75" customHeight="1">
      <c r="A94" s="45"/>
      <c r="B94" s="14" t="s">
        <v>398</v>
      </c>
      <c r="C94" s="17" t="s">
        <v>399</v>
      </c>
      <c r="D94" s="17" t="s">
        <v>29</v>
      </c>
      <c r="E94" s="17" t="s">
        <v>14</v>
      </c>
      <c r="F94" s="17" t="s">
        <v>11</v>
      </c>
      <c r="G94" s="121">
        <f>'приложение 3'!F107</f>
        <v>2879.2</v>
      </c>
    </row>
    <row r="95" spans="1:7" s="3" customFormat="1" ht="78.75" customHeight="1">
      <c r="A95" s="45"/>
      <c r="B95" s="14" t="s">
        <v>400</v>
      </c>
      <c r="C95" s="17" t="s">
        <v>401</v>
      </c>
      <c r="D95" s="17" t="s">
        <v>29</v>
      </c>
      <c r="E95" s="17" t="s">
        <v>14</v>
      </c>
      <c r="F95" s="17" t="s">
        <v>11</v>
      </c>
      <c r="G95" s="121">
        <f>'приложение 3'!F108</f>
        <v>2233.7</v>
      </c>
    </row>
    <row r="96" spans="1:7" s="4" customFormat="1" ht="49.5" customHeight="1">
      <c r="A96" s="45" t="s">
        <v>175</v>
      </c>
      <c r="B96" s="35" t="s">
        <v>111</v>
      </c>
      <c r="C96" s="36" t="s">
        <v>112</v>
      </c>
      <c r="D96" s="36"/>
      <c r="E96" s="36"/>
      <c r="F96" s="36"/>
      <c r="G96" s="122">
        <f>G97</f>
        <v>49.9</v>
      </c>
    </row>
    <row r="97" spans="1:7" s="3" customFormat="1" ht="48.75" customHeight="1">
      <c r="A97" s="45"/>
      <c r="B97" s="14" t="s">
        <v>113</v>
      </c>
      <c r="C97" s="17" t="s">
        <v>114</v>
      </c>
      <c r="D97" s="17" t="s">
        <v>31</v>
      </c>
      <c r="E97" s="17" t="s">
        <v>14</v>
      </c>
      <c r="F97" s="17" t="s">
        <v>11</v>
      </c>
      <c r="G97" s="121">
        <f>'приложение 3'!F110</f>
        <v>49.9</v>
      </c>
    </row>
    <row r="98" spans="1:7" s="4" customFormat="1" ht="35.25" customHeight="1">
      <c r="A98" s="45" t="s">
        <v>176</v>
      </c>
      <c r="B98" s="47" t="s">
        <v>115</v>
      </c>
      <c r="C98" s="36" t="s">
        <v>116</v>
      </c>
      <c r="D98" s="36"/>
      <c r="E98" s="36"/>
      <c r="F98" s="36"/>
      <c r="G98" s="122">
        <f>G99</f>
        <v>0</v>
      </c>
    </row>
    <row r="99" spans="1:7" s="3" customFormat="1" ht="48" customHeight="1">
      <c r="A99" s="45"/>
      <c r="B99" s="7" t="s">
        <v>188</v>
      </c>
      <c r="C99" s="17" t="s">
        <v>117</v>
      </c>
      <c r="D99" s="17" t="s">
        <v>28</v>
      </c>
      <c r="E99" s="17" t="s">
        <v>14</v>
      </c>
      <c r="F99" s="17" t="s">
        <v>16</v>
      </c>
      <c r="G99" s="126">
        <f>'приложение 3'!F125</f>
        <v>0</v>
      </c>
    </row>
    <row r="100" spans="1:7" s="4" customFormat="1" ht="60" customHeight="1">
      <c r="A100" s="45" t="s">
        <v>177</v>
      </c>
      <c r="B100" s="47" t="s">
        <v>128</v>
      </c>
      <c r="C100" s="36" t="s">
        <v>129</v>
      </c>
      <c r="D100" s="36"/>
      <c r="E100" s="36"/>
      <c r="F100" s="36"/>
      <c r="G100" s="122">
        <f>G101+G102+G103+G104+G105+G106</f>
        <v>354641.6</v>
      </c>
    </row>
    <row r="101" spans="1:7" s="3" customFormat="1" ht="70.5" customHeight="1">
      <c r="A101" s="45"/>
      <c r="B101" s="7" t="s">
        <v>193</v>
      </c>
      <c r="C101" s="17" t="s">
        <v>130</v>
      </c>
      <c r="D101" s="17" t="s">
        <v>29</v>
      </c>
      <c r="E101" s="17" t="s">
        <v>14</v>
      </c>
      <c r="F101" s="17" t="s">
        <v>14</v>
      </c>
      <c r="G101" s="121">
        <f>'приложение 3'!F142</f>
        <v>2822.1</v>
      </c>
    </row>
    <row r="102" spans="1:7" s="3" customFormat="1" ht="70.5" customHeight="1">
      <c r="A102" s="45"/>
      <c r="B102" s="7" t="str">
        <f>'[1]приложение 8(1)'!A125</f>
        <v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собственности)</v>
      </c>
      <c r="C102" s="17" t="s">
        <v>307</v>
      </c>
      <c r="D102" s="17" t="s">
        <v>28</v>
      </c>
      <c r="E102" s="17" t="s">
        <v>14</v>
      </c>
      <c r="F102" s="17" t="s">
        <v>14</v>
      </c>
      <c r="G102" s="121">
        <f>'приложение 3'!F144</f>
        <v>0</v>
      </c>
    </row>
    <row r="103" spans="1:7" s="3" customFormat="1" ht="70.5" customHeight="1">
      <c r="A103" s="45"/>
      <c r="B103" s="7" t="str">
        <f>'[1]приложение 8(1)'!A126</f>
        <v>Реализация мероприятий по устойчивому развитию сельских территорий (Закупка товаров, работ и услуг для обеспечения государственных (муниципальных) нужд)</v>
      </c>
      <c r="C103" s="17" t="s">
        <v>307</v>
      </c>
      <c r="D103" s="17" t="s">
        <v>29</v>
      </c>
      <c r="E103" s="17" t="s">
        <v>14</v>
      </c>
      <c r="F103" s="17" t="s">
        <v>14</v>
      </c>
      <c r="G103" s="121">
        <f>'приложение 3'!F145</f>
        <v>0</v>
      </c>
    </row>
    <row r="104" spans="1:7" s="3" customFormat="1" ht="70.5" customHeight="1">
      <c r="A104" s="45"/>
      <c r="B104" s="7" t="str">
        <f>'[1]приложение 8(1)'!A127</f>
        <v>Реализация мероприятий по устойчивому развитию сельских территорий (капитальные вложения в объекты недвижимого имущества государственной (муниципальной) собственности)</v>
      </c>
      <c r="C104" s="17" t="s">
        <v>307</v>
      </c>
      <c r="D104" s="17" t="s">
        <v>20</v>
      </c>
      <c r="E104" s="17" t="s">
        <v>14</v>
      </c>
      <c r="F104" s="17" t="s">
        <v>14</v>
      </c>
      <c r="G104" s="121">
        <f>'приложение 3'!F146</f>
        <v>347806.8</v>
      </c>
    </row>
    <row r="105" spans="1:7" s="3" customFormat="1" ht="70.5" customHeight="1">
      <c r="A105" s="45"/>
      <c r="B105" s="7" t="str">
        <f>'[1]приложение 8(1)'!A128</f>
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</c>
      <c r="C105" s="17" t="s">
        <v>375</v>
      </c>
      <c r="D105" s="17" t="s">
        <v>29</v>
      </c>
      <c r="E105" s="17" t="s">
        <v>14</v>
      </c>
      <c r="F105" s="17" t="s">
        <v>14</v>
      </c>
      <c r="G105" s="121">
        <f>'приложение 3'!F147</f>
        <v>2122.3</v>
      </c>
    </row>
    <row r="106" spans="1:7" s="3" customFormat="1" ht="92.25" customHeight="1">
      <c r="A106" s="45"/>
      <c r="B106" s="7" t="str">
        <f>'приложение 3'!A143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(капитальные вложения в объекты недвижимого имущества государственной (муниципальной) собственности)</v>
      </c>
      <c r="C106" s="17" t="s">
        <v>423</v>
      </c>
      <c r="D106" s="17" t="s">
        <v>29</v>
      </c>
      <c r="E106" s="17" t="s">
        <v>14</v>
      </c>
      <c r="F106" s="17" t="s">
        <v>14</v>
      </c>
      <c r="G106" s="121">
        <f>'приложение 3'!F143</f>
        <v>1890.4</v>
      </c>
    </row>
    <row r="107" spans="1:7" s="4" customFormat="1" ht="42.75" customHeight="1">
      <c r="A107" s="45" t="s">
        <v>317</v>
      </c>
      <c r="B107" s="47" t="str">
        <f>'[1]приложение 8(1)'!A108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C107" s="36" t="s">
        <v>302</v>
      </c>
      <c r="D107" s="36"/>
      <c r="E107" s="36"/>
      <c r="F107" s="36"/>
      <c r="G107" s="122">
        <f>G108+G109+G110+G111</f>
        <v>1589.8</v>
      </c>
    </row>
    <row r="108" spans="1:7" s="117" customFormat="1" ht="70.5" customHeight="1" hidden="1">
      <c r="A108" s="76"/>
      <c r="B108" s="7" t="str">
        <f>'[1]приложение 8(1)'!A109</f>
        <v>Основное мероприятие "Региональный проект "Формирование комфортной городской среды""</v>
      </c>
      <c r="C108" s="17" t="s">
        <v>303</v>
      </c>
      <c r="D108" s="17" t="s">
        <v>28</v>
      </c>
      <c r="E108" s="17" t="s">
        <v>14</v>
      </c>
      <c r="F108" s="17" t="s">
        <v>16</v>
      </c>
      <c r="G108" s="121">
        <v>0</v>
      </c>
    </row>
    <row r="109" spans="1:7" s="117" customFormat="1" ht="53.25" customHeight="1">
      <c r="A109" s="76"/>
      <c r="B109" s="7" t="str">
        <f>'[1]приложение 8(1)'!A111</f>
        <v>Основное мероприятие "Формирование современной городской среды"</v>
      </c>
      <c r="C109" s="17" t="s">
        <v>329</v>
      </c>
      <c r="D109" s="17" t="s">
        <v>28</v>
      </c>
      <c r="E109" s="17" t="s">
        <v>14</v>
      </c>
      <c r="F109" s="17" t="s">
        <v>16</v>
      </c>
      <c r="G109" s="126">
        <f>'приложение 3'!F129</f>
        <v>0</v>
      </c>
    </row>
    <row r="110" spans="1:7" s="117" customFormat="1" ht="49.5" customHeight="1">
      <c r="A110" s="76"/>
      <c r="B110" s="7" t="str">
        <f>'[1]приложение 8(1)'!A112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C110" s="17" t="s">
        <v>305</v>
      </c>
      <c r="D110" s="17" t="s">
        <v>28</v>
      </c>
      <c r="E110" s="17" t="s">
        <v>14</v>
      </c>
      <c r="F110" s="17" t="s">
        <v>16</v>
      </c>
      <c r="G110" s="126">
        <f>'приложение 3'!F130</f>
        <v>0</v>
      </c>
    </row>
    <row r="111" spans="1:7" s="117" customFormat="1" ht="49.5" customHeight="1">
      <c r="A111" s="76"/>
      <c r="B111" s="7" t="str">
        <f>'приложение 3'!A118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C111" s="17" t="s">
        <v>305</v>
      </c>
      <c r="D111" s="17" t="s">
        <v>28</v>
      </c>
      <c r="E111" s="17" t="s">
        <v>14</v>
      </c>
      <c r="F111" s="17" t="s">
        <v>15</v>
      </c>
      <c r="G111" s="126">
        <f>'приложение 3'!F118</f>
        <v>1589.8</v>
      </c>
    </row>
    <row r="112" spans="1:7" s="4" customFormat="1" ht="49.5" customHeight="1">
      <c r="A112" s="45" t="s">
        <v>380</v>
      </c>
      <c r="B112" s="47" t="s">
        <v>366</v>
      </c>
      <c r="C112" s="36" t="s">
        <v>367</v>
      </c>
      <c r="D112" s="36"/>
      <c r="E112" s="36"/>
      <c r="F112" s="36"/>
      <c r="G112" s="122">
        <f>G113</f>
        <v>5127.8</v>
      </c>
    </row>
    <row r="113" spans="1:7" s="117" customFormat="1" ht="49.5" customHeight="1">
      <c r="A113" s="76"/>
      <c r="B113" s="7" t="str">
        <f>'[1]приложение 7 (1)'!A111</f>
        <v>Основное мероприятие "Региональный проект "Формирование комфортной городской среды""</v>
      </c>
      <c r="C113" s="17" t="s">
        <v>369</v>
      </c>
      <c r="D113" s="17" t="s">
        <v>28</v>
      </c>
      <c r="E113" s="17" t="s">
        <v>14</v>
      </c>
      <c r="F113" s="17" t="s">
        <v>16</v>
      </c>
      <c r="G113" s="121">
        <f>'приложение 3'!F127</f>
        <v>5127.8</v>
      </c>
    </row>
    <row r="114" spans="1:7" s="4" customFormat="1" ht="33.75" customHeight="1">
      <c r="A114" s="45" t="s">
        <v>178</v>
      </c>
      <c r="B114" s="47" t="s">
        <v>119</v>
      </c>
      <c r="C114" s="36" t="s">
        <v>120</v>
      </c>
      <c r="D114" s="36"/>
      <c r="E114" s="36"/>
      <c r="F114" s="36"/>
      <c r="G114" s="122">
        <f>G115</f>
        <v>5698.6</v>
      </c>
    </row>
    <row r="115" spans="1:7" s="4" customFormat="1" ht="48" customHeight="1">
      <c r="A115" s="45" t="s">
        <v>179</v>
      </c>
      <c r="B115" s="47" t="s">
        <v>118</v>
      </c>
      <c r="C115" s="36" t="s">
        <v>122</v>
      </c>
      <c r="D115" s="36"/>
      <c r="E115" s="36"/>
      <c r="F115" s="36"/>
      <c r="G115" s="122">
        <f>G116+G117</f>
        <v>5698.6</v>
      </c>
    </row>
    <row r="116" spans="1:7" s="4" customFormat="1" ht="28.5" customHeight="1">
      <c r="A116" s="45"/>
      <c r="B116" s="7" t="str">
        <f>'[1]приложение 8(1)'!A115</f>
        <v>Основное мероприятие «Энергосбережение и повышение энергетической эффективности в системе наружного освещения»</v>
      </c>
      <c r="C116" s="17" t="s">
        <v>371</v>
      </c>
      <c r="D116" s="17" t="s">
        <v>28</v>
      </c>
      <c r="E116" s="17" t="s">
        <v>14</v>
      </c>
      <c r="F116" s="17" t="s">
        <v>16</v>
      </c>
      <c r="G116" s="121">
        <f>'приложение 3'!F133</f>
        <v>1500</v>
      </c>
    </row>
    <row r="117" spans="1:7" s="3" customFormat="1" ht="48" customHeight="1">
      <c r="A117" s="45"/>
      <c r="B117" s="7" t="s">
        <v>194</v>
      </c>
      <c r="C117" s="17" t="s">
        <v>121</v>
      </c>
      <c r="D117" s="17" t="s">
        <v>28</v>
      </c>
      <c r="E117" s="17" t="s">
        <v>14</v>
      </c>
      <c r="F117" s="17" t="s">
        <v>16</v>
      </c>
      <c r="G117" s="121">
        <f>'приложение 3'!F134</f>
        <v>4198.6</v>
      </c>
    </row>
    <row r="118" spans="1:7" s="4" customFormat="1" ht="32.25" customHeight="1">
      <c r="A118" s="45" t="s">
        <v>180</v>
      </c>
      <c r="B118" s="47" t="s">
        <v>123</v>
      </c>
      <c r="C118" s="36" t="s">
        <v>124</v>
      </c>
      <c r="D118" s="36"/>
      <c r="E118" s="36"/>
      <c r="F118" s="36"/>
      <c r="G118" s="122">
        <f>G119</f>
        <v>12815.5</v>
      </c>
    </row>
    <row r="119" spans="1:7" s="4" customFormat="1" ht="77.25" customHeight="1">
      <c r="A119" s="45" t="s">
        <v>181</v>
      </c>
      <c r="B119" s="47" t="s">
        <v>70</v>
      </c>
      <c r="C119" s="36" t="s">
        <v>125</v>
      </c>
      <c r="D119" s="36"/>
      <c r="E119" s="36"/>
      <c r="F119" s="36"/>
      <c r="G119" s="122">
        <f>G120</f>
        <v>12815.5</v>
      </c>
    </row>
    <row r="120" spans="1:7" s="3" customFormat="1" ht="30.75" customHeight="1">
      <c r="A120" s="45"/>
      <c r="B120" s="7" t="s">
        <v>126</v>
      </c>
      <c r="C120" s="17" t="s">
        <v>127</v>
      </c>
      <c r="D120" s="17" t="s">
        <v>31</v>
      </c>
      <c r="E120" s="17" t="s">
        <v>14</v>
      </c>
      <c r="F120" s="17" t="s">
        <v>16</v>
      </c>
      <c r="G120" s="121">
        <f>'приложение 3'!F137</f>
        <v>12815.5</v>
      </c>
    </row>
  </sheetData>
  <sheetProtection/>
  <autoFilter ref="A13:G120"/>
  <mergeCells count="3">
    <mergeCell ref="A9:G9"/>
    <mergeCell ref="A10:G10"/>
    <mergeCell ref="G2:G5"/>
  </mergeCells>
  <printOptions/>
  <pageMargins left="0.984251968503937" right="0.15748031496062992" top="0.1968503937007874" bottom="0.1968503937007874" header="0.5118110236220472" footer="0.5118110236220472"/>
  <pageSetup horizontalDpi="600" verticalDpi="600" orientation="portrait" paperSize="9" scale="57" r:id="rId1"/>
  <rowBreaks count="2" manualBreakCount="2">
    <brk id="38" max="6" man="1"/>
    <brk id="6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130" zoomScaleSheetLayoutView="130" zoomScalePageLayoutView="0" workbookViewId="0" topLeftCell="A1">
      <selection activeCell="I16" sqref="I16"/>
    </sheetView>
  </sheetViews>
  <sheetFormatPr defaultColWidth="9.00390625" defaultRowHeight="12.75"/>
  <cols>
    <col min="1" max="1" width="48.625" style="0" customWidth="1"/>
    <col min="2" max="2" width="19.75390625" style="0" customWidth="1"/>
    <col min="3" max="5" width="8.875" style="0" customWidth="1"/>
    <col min="6" max="6" width="17.875" style="0" customWidth="1"/>
    <col min="7" max="7" width="9.00390625" style="0" customWidth="1"/>
  </cols>
  <sheetData>
    <row r="1" spans="1:6" ht="15">
      <c r="A1" s="6"/>
      <c r="B1" s="28"/>
      <c r="C1" s="28"/>
      <c r="D1" s="133" t="s">
        <v>254</v>
      </c>
      <c r="E1" s="133"/>
      <c r="F1" s="133"/>
    </row>
    <row r="2" spans="1:6" ht="15" customHeight="1">
      <c r="A2" s="11"/>
      <c r="B2" s="28"/>
      <c r="C2" s="30"/>
      <c r="D2" s="132" t="str">
        <f>'приложение 4'!G2:G5</f>
        <v>к постановлению администрации городского поселения город Бобров Бобровского муниципального района Воронежской области</v>
      </c>
      <c r="E2" s="132"/>
      <c r="F2" s="132"/>
    </row>
    <row r="3" spans="1:6" ht="15">
      <c r="A3" s="6"/>
      <c r="B3" s="28"/>
      <c r="C3" s="28"/>
      <c r="D3" s="132"/>
      <c r="E3" s="132"/>
      <c r="F3" s="132"/>
    </row>
    <row r="4" spans="1:6" ht="15">
      <c r="A4" s="6"/>
      <c r="B4" s="28"/>
      <c r="C4" s="28"/>
      <c r="D4" s="132"/>
      <c r="E4" s="132"/>
      <c r="F4" s="132"/>
    </row>
    <row r="5" spans="1:6" ht="18.75" customHeight="1">
      <c r="A5" s="6"/>
      <c r="B5" s="28"/>
      <c r="C5" s="28"/>
      <c r="D5" s="132"/>
      <c r="E5" s="132"/>
      <c r="F5" s="132"/>
    </row>
    <row r="6" spans="1:6" ht="15">
      <c r="A6" s="6"/>
      <c r="B6" s="28"/>
      <c r="C6" s="28"/>
      <c r="D6" s="133" t="str">
        <f>'приложение 4'!G6</f>
        <v>от "13" октября 2020 года №410/1</v>
      </c>
      <c r="E6" s="133"/>
      <c r="F6" s="133"/>
    </row>
    <row r="7" spans="1:6" ht="12.75">
      <c r="A7" s="6"/>
      <c r="B7" s="6"/>
      <c r="C7" s="6"/>
      <c r="D7" s="6"/>
      <c r="E7" s="6"/>
      <c r="F7" s="6"/>
    </row>
    <row r="8" spans="1:6" ht="12.75">
      <c r="A8" s="6"/>
      <c r="B8" s="6"/>
      <c r="C8" s="6"/>
      <c r="D8" s="6"/>
      <c r="E8" s="6"/>
      <c r="F8" s="6"/>
    </row>
    <row r="9" spans="1:6" ht="60.75" customHeight="1">
      <c r="A9" s="131" t="s">
        <v>383</v>
      </c>
      <c r="B9" s="131"/>
      <c r="C9" s="131"/>
      <c r="D9" s="131"/>
      <c r="E9" s="131"/>
      <c r="F9" s="131"/>
    </row>
    <row r="10" spans="1:6" ht="18.75">
      <c r="A10" s="131" t="str">
        <f>'приложение 4'!A10:G10</f>
        <v>за 3 квартал 2020 года</v>
      </c>
      <c r="B10" s="131"/>
      <c r="C10" s="131"/>
      <c r="D10" s="131"/>
      <c r="E10" s="131"/>
      <c r="F10" s="131"/>
    </row>
    <row r="11" spans="1:6" ht="12.75">
      <c r="A11" s="6"/>
      <c r="B11" s="6"/>
      <c r="C11" s="6"/>
      <c r="D11" s="6"/>
      <c r="E11" s="6"/>
      <c r="F11" s="110" t="str">
        <f>'приложение 4'!G11</f>
        <v>(тыс.рублей)</v>
      </c>
    </row>
    <row r="12" spans="1:7" s="26" customFormat="1" ht="30.75" customHeight="1">
      <c r="A12" s="20" t="s">
        <v>7</v>
      </c>
      <c r="B12" s="20" t="s">
        <v>19</v>
      </c>
      <c r="C12" s="20" t="s">
        <v>18</v>
      </c>
      <c r="D12" s="20" t="s">
        <v>9</v>
      </c>
      <c r="E12" s="20" t="s">
        <v>8</v>
      </c>
      <c r="F12" s="21" t="str">
        <f>'приложение 4'!G12</f>
        <v>исполнено на 01.10.2020г.</v>
      </c>
      <c r="G12" s="27"/>
    </row>
    <row r="13" spans="1:7" ht="13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3">
        <v>6</v>
      </c>
      <c r="G13" s="1"/>
    </row>
    <row r="14" spans="1:7" ht="93" customHeight="1">
      <c r="A14" s="51" t="s">
        <v>149</v>
      </c>
      <c r="B14" s="33" t="s">
        <v>54</v>
      </c>
      <c r="C14" s="33"/>
      <c r="D14" s="33"/>
      <c r="E14" s="33"/>
      <c r="F14" s="50">
        <v>0</v>
      </c>
      <c r="G14" s="1"/>
    </row>
    <row r="15" spans="1:7" ht="36.75" customHeight="1">
      <c r="A15" s="18" t="s">
        <v>139</v>
      </c>
      <c r="B15" s="5" t="s">
        <v>141</v>
      </c>
      <c r="C15" s="5"/>
      <c r="D15" s="5"/>
      <c r="E15" s="5"/>
      <c r="F15" s="19">
        <v>0</v>
      </c>
      <c r="G15" s="1"/>
    </row>
    <row r="16" spans="1:7" ht="115.5" customHeight="1">
      <c r="A16" s="10" t="s">
        <v>70</v>
      </c>
      <c r="B16" s="16" t="s">
        <v>147</v>
      </c>
      <c r="C16" s="16"/>
      <c r="D16" s="16"/>
      <c r="E16" s="16"/>
      <c r="F16" s="15">
        <f>F17</f>
        <v>0</v>
      </c>
      <c r="G16" s="2"/>
    </row>
    <row r="17" spans="1:7" ht="53.25" customHeight="1">
      <c r="A17" s="23" t="s">
        <v>73</v>
      </c>
      <c r="B17" s="16" t="s">
        <v>148</v>
      </c>
      <c r="C17" s="16" t="s">
        <v>28</v>
      </c>
      <c r="D17" s="16" t="s">
        <v>17</v>
      </c>
      <c r="E17" s="16" t="s">
        <v>44</v>
      </c>
      <c r="F17" s="15">
        <f>'приложение 3'!F174</f>
        <v>0</v>
      </c>
      <c r="G17" s="2"/>
    </row>
  </sheetData>
  <sheetProtection/>
  <mergeCells count="5">
    <mergeCell ref="A9:F9"/>
    <mergeCell ref="A10:F10"/>
    <mergeCell ref="D1:F1"/>
    <mergeCell ref="D2:F5"/>
    <mergeCell ref="D6:F6"/>
  </mergeCells>
  <printOptions/>
  <pageMargins left="1.54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90" zoomScaleSheetLayoutView="90" zoomScalePageLayoutView="0" workbookViewId="0" topLeftCell="A4">
      <selection activeCell="C19" sqref="C19"/>
    </sheetView>
  </sheetViews>
  <sheetFormatPr defaultColWidth="9.00390625" defaultRowHeight="12.75"/>
  <cols>
    <col min="2" max="2" width="68.875" style="0" customWidth="1"/>
    <col min="3" max="3" width="19.625" style="0" customWidth="1"/>
    <col min="4" max="4" width="9.00390625" style="0" customWidth="1"/>
  </cols>
  <sheetData>
    <row r="1" spans="2:5" ht="15">
      <c r="B1" s="25"/>
      <c r="C1" s="31" t="s">
        <v>150</v>
      </c>
      <c r="D1" s="29"/>
      <c r="E1" s="29"/>
    </row>
    <row r="2" spans="2:5" ht="15">
      <c r="B2" s="25"/>
      <c r="C2" s="31" t="s">
        <v>271</v>
      </c>
      <c r="D2" s="29"/>
      <c r="E2" s="29"/>
    </row>
    <row r="3" spans="2:5" ht="15">
      <c r="B3" s="25"/>
      <c r="C3" s="31" t="s">
        <v>21</v>
      </c>
      <c r="D3" s="29"/>
      <c r="E3" s="29"/>
    </row>
    <row r="4" spans="2:5" ht="15">
      <c r="B4" s="25"/>
      <c r="C4" s="31" t="s">
        <v>22</v>
      </c>
      <c r="D4" s="29"/>
      <c r="E4" s="29"/>
    </row>
    <row r="5" spans="2:5" ht="15">
      <c r="B5" s="25"/>
      <c r="C5" s="31" t="s">
        <v>23</v>
      </c>
      <c r="D5" s="29"/>
      <c r="E5" s="29"/>
    </row>
    <row r="6" spans="2:5" ht="15">
      <c r="B6" s="25"/>
      <c r="C6" s="134" t="str">
        <f>'приложение 4'!G6</f>
        <v>от "13" октября 2020 года №410/1</v>
      </c>
      <c r="D6" s="134"/>
      <c r="E6" s="134"/>
    </row>
    <row r="7" spans="2:5" ht="15">
      <c r="B7" s="6"/>
      <c r="C7" s="28"/>
      <c r="D7" s="28"/>
      <c r="E7" s="28"/>
    </row>
    <row r="8" spans="2:3" ht="12.75">
      <c r="B8" s="6"/>
      <c r="C8" s="6"/>
    </row>
    <row r="9" spans="1:5" ht="28.5" customHeight="1">
      <c r="A9" s="131" t="s">
        <v>48</v>
      </c>
      <c r="B9" s="131"/>
      <c r="C9" s="131"/>
      <c r="D9" s="131"/>
      <c r="E9" s="131"/>
    </row>
    <row r="10" spans="1:5" ht="18.75">
      <c r="A10" s="131" t="str">
        <f>'приложение 5'!A10:F10</f>
        <v>за 3 квартал 2020 года</v>
      </c>
      <c r="B10" s="131"/>
      <c r="C10" s="131"/>
      <c r="D10" s="131"/>
      <c r="E10" s="131"/>
    </row>
    <row r="11" spans="2:3" ht="12.75">
      <c r="B11" s="6"/>
      <c r="C11" s="110" t="str">
        <f>'приложение 5'!F11</f>
        <v>(тыс.рублей)</v>
      </c>
    </row>
    <row r="12" spans="1:4" ht="78.75" customHeight="1">
      <c r="A12" s="20" t="s">
        <v>384</v>
      </c>
      <c r="B12" s="20" t="s">
        <v>7</v>
      </c>
      <c r="C12" s="21" t="str">
        <f>'приложение 5'!F12</f>
        <v>исполнено на 01.10.2020г.</v>
      </c>
      <c r="D12" s="1"/>
    </row>
    <row r="13" spans="1:4" ht="13.5" customHeight="1">
      <c r="A13" s="20">
        <v>1</v>
      </c>
      <c r="B13" s="20">
        <v>2</v>
      </c>
      <c r="C13" s="21">
        <v>3</v>
      </c>
      <c r="D13" s="1"/>
    </row>
    <row r="14" spans="1:4" ht="30.75" customHeight="1">
      <c r="A14" s="20"/>
      <c r="B14" s="52" t="s">
        <v>48</v>
      </c>
      <c r="C14" s="66">
        <f>C16</f>
        <v>12506.6</v>
      </c>
      <c r="D14" s="1"/>
    </row>
    <row r="15" spans="1:4" ht="13.5" customHeight="1">
      <c r="A15" s="20"/>
      <c r="B15" s="24" t="s">
        <v>49</v>
      </c>
      <c r="C15" s="59"/>
      <c r="D15" s="1"/>
    </row>
    <row r="16" spans="1:4" ht="73.5" customHeight="1">
      <c r="A16" s="20">
        <v>1</v>
      </c>
      <c r="B16" s="51" t="s">
        <v>47</v>
      </c>
      <c r="C16" s="62">
        <f>C17</f>
        <v>12506.6</v>
      </c>
      <c r="D16" s="2"/>
    </row>
    <row r="17" spans="1:4" ht="34.5" customHeight="1">
      <c r="A17" s="20"/>
      <c r="B17" s="53" t="s">
        <v>182</v>
      </c>
      <c r="C17" s="63">
        <f>C18</f>
        <v>12506.6</v>
      </c>
      <c r="D17" s="55"/>
    </row>
    <row r="18" spans="1:5" ht="45" customHeight="1">
      <c r="A18" s="20"/>
      <c r="B18" s="22" t="s">
        <v>84</v>
      </c>
      <c r="C18" s="64">
        <f>C19</f>
        <v>12506.6</v>
      </c>
      <c r="D18" s="56"/>
      <c r="E18" s="6"/>
    </row>
    <row r="19" spans="1:5" ht="31.5">
      <c r="A19" s="54"/>
      <c r="B19" s="57" t="s">
        <v>330</v>
      </c>
      <c r="C19" s="65">
        <f>'приложение 4'!G63</f>
        <v>12506.6</v>
      </c>
      <c r="D19" s="8"/>
      <c r="E19" s="6"/>
    </row>
  </sheetData>
  <sheetProtection/>
  <mergeCells count="3">
    <mergeCell ref="A9:E9"/>
    <mergeCell ref="A10:E10"/>
    <mergeCell ref="C6:E6"/>
  </mergeCells>
  <printOptions/>
  <pageMargins left="1.68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130" zoomScaleSheetLayoutView="130" zoomScalePageLayoutView="0" workbookViewId="0" topLeftCell="A4">
      <selection activeCell="K14" sqref="K14"/>
    </sheetView>
  </sheetViews>
  <sheetFormatPr defaultColWidth="9.00390625" defaultRowHeight="12.75"/>
  <cols>
    <col min="4" max="4" width="22.25390625" style="0" customWidth="1"/>
    <col min="8" max="8" width="1.875" style="0" customWidth="1"/>
    <col min="9" max="9" width="19.875" style="0" customWidth="1"/>
    <col min="10" max="10" width="16.625" style="0" customWidth="1"/>
  </cols>
  <sheetData>
    <row r="1" spans="2:9" s="6" customFormat="1" ht="15.75">
      <c r="B1" s="135"/>
      <c r="C1" s="135"/>
      <c r="D1" s="135"/>
      <c r="E1" s="135" t="s">
        <v>266</v>
      </c>
      <c r="F1" s="135"/>
      <c r="G1" s="135"/>
      <c r="H1" s="135"/>
      <c r="I1" s="135"/>
    </row>
    <row r="2" spans="2:9" s="6" customFormat="1" ht="53.25" customHeight="1">
      <c r="B2" s="136"/>
      <c r="C2" s="136"/>
      <c r="D2" s="136"/>
      <c r="E2" s="136" t="s">
        <v>386</v>
      </c>
      <c r="F2" s="136"/>
      <c r="G2" s="136"/>
      <c r="H2" s="136"/>
      <c r="I2" s="136"/>
    </row>
    <row r="3" spans="2:9" s="6" customFormat="1" ht="18" customHeight="1">
      <c r="B3" s="60"/>
      <c r="C3" s="60"/>
      <c r="D3" s="60"/>
      <c r="E3" s="136" t="str">
        <f>'приложение 4'!G6</f>
        <v>от "13" октября 2020 года №410/1</v>
      </c>
      <c r="F3" s="136"/>
      <c r="G3" s="136"/>
      <c r="H3" s="136"/>
      <c r="I3" s="136"/>
    </row>
    <row r="4" spans="1:9" ht="96" customHeight="1">
      <c r="A4" s="137" t="s">
        <v>385</v>
      </c>
      <c r="B4" s="137"/>
      <c r="C4" s="137"/>
      <c r="D4" s="137"/>
      <c r="E4" s="137"/>
      <c r="F4" s="137"/>
      <c r="G4" s="137"/>
      <c r="H4" s="137"/>
      <c r="I4" s="137"/>
    </row>
    <row r="5" spans="1:9" ht="14.25" customHeight="1">
      <c r="A5" s="139" t="str">
        <f>'приложение 6'!A10:E10</f>
        <v>за 3 квартал 2020 года</v>
      </c>
      <c r="B5" s="139"/>
      <c r="C5" s="139"/>
      <c r="D5" s="139"/>
      <c r="E5" s="139"/>
      <c r="F5" s="139"/>
      <c r="G5" s="139"/>
      <c r="H5" s="139"/>
      <c r="I5" s="139"/>
    </row>
    <row r="6" spans="1:9" ht="14.25" customHeight="1">
      <c r="A6" s="118"/>
      <c r="B6" s="118"/>
      <c r="C6" s="118"/>
      <c r="D6" s="118"/>
      <c r="E6" s="118"/>
      <c r="F6" s="118"/>
      <c r="G6" s="118"/>
      <c r="H6" s="118"/>
      <c r="I6" s="120" t="str">
        <f>'приложение 6'!C11</f>
        <v>(тыс.рублей)</v>
      </c>
    </row>
    <row r="7" spans="1:10" s="34" customFormat="1" ht="49.5" customHeight="1">
      <c r="A7" s="69" t="s">
        <v>255</v>
      </c>
      <c r="B7" s="69"/>
      <c r="C7" s="69"/>
      <c r="D7" s="69"/>
      <c r="E7" s="69"/>
      <c r="F7" s="69"/>
      <c r="G7" s="69"/>
      <c r="H7" s="69"/>
      <c r="I7" s="70">
        <f>I9+I12+I14+I16+I18+I20+I22</f>
        <v>511318.49999999994</v>
      </c>
      <c r="J7" s="71">
        <f>I9+I12+I14+I16+I18+I20+I22</f>
        <v>511318.49999999994</v>
      </c>
    </row>
    <row r="8" spans="1:9" ht="15.75">
      <c r="A8" s="61"/>
      <c r="B8" s="61"/>
      <c r="C8" s="61"/>
      <c r="D8" s="61"/>
      <c r="E8" s="61"/>
      <c r="F8" s="61"/>
      <c r="G8" s="61"/>
      <c r="H8" s="61"/>
      <c r="I8" s="67"/>
    </row>
    <row r="9" spans="1:9" ht="21" customHeight="1">
      <c r="A9" s="138" t="s">
        <v>256</v>
      </c>
      <c r="B9" s="138"/>
      <c r="C9" s="138"/>
      <c r="D9" s="138"/>
      <c r="E9" s="138"/>
      <c r="F9" s="138"/>
      <c r="G9" s="138"/>
      <c r="H9" s="61"/>
      <c r="I9" s="67">
        <f>'приложение 3'!F15</f>
        <v>14772.399999999998</v>
      </c>
    </row>
    <row r="10" spans="1:9" ht="15.75">
      <c r="A10" s="61" t="s">
        <v>318</v>
      </c>
      <c r="B10" s="61"/>
      <c r="C10" s="61"/>
      <c r="D10" s="61"/>
      <c r="E10" s="61"/>
      <c r="F10" s="61"/>
      <c r="G10" s="61"/>
      <c r="H10" s="61"/>
      <c r="I10" s="81">
        <v>2190.4</v>
      </c>
    </row>
    <row r="11" spans="1:9" ht="15.75">
      <c r="A11" s="61"/>
      <c r="B11" s="61"/>
      <c r="C11" s="61"/>
      <c r="D11" s="61"/>
      <c r="E11" s="61"/>
      <c r="F11" s="61"/>
      <c r="G11" s="61"/>
      <c r="H11" s="61"/>
      <c r="I11" s="67"/>
    </row>
    <row r="12" spans="1:9" ht="15.75">
      <c r="A12" s="61" t="s">
        <v>257</v>
      </c>
      <c r="B12" s="61"/>
      <c r="C12" s="61"/>
      <c r="D12" s="61"/>
      <c r="E12" s="61"/>
      <c r="F12" s="61"/>
      <c r="G12" s="61"/>
      <c r="H12" s="61"/>
      <c r="I12" s="67">
        <f>'приложение 3'!F50</f>
        <v>395.3</v>
      </c>
    </row>
    <row r="13" spans="1:9" ht="15.75">
      <c r="A13" s="61"/>
      <c r="B13" s="61"/>
      <c r="C13" s="61"/>
      <c r="D13" s="61"/>
      <c r="E13" s="61"/>
      <c r="F13" s="61"/>
      <c r="G13" s="61"/>
      <c r="H13" s="61"/>
      <c r="I13" s="67"/>
    </row>
    <row r="14" spans="1:9" ht="15.75">
      <c r="A14" s="61" t="s">
        <v>258</v>
      </c>
      <c r="B14" s="61"/>
      <c r="C14" s="61"/>
      <c r="D14" s="61"/>
      <c r="E14" s="61"/>
      <c r="F14" s="61"/>
      <c r="G14" s="61"/>
      <c r="H14" s="61"/>
      <c r="I14" s="67">
        <f>'приложение 3'!F68</f>
        <v>34909.3</v>
      </c>
    </row>
    <row r="15" spans="1:9" ht="15.75">
      <c r="A15" s="61"/>
      <c r="B15" s="61"/>
      <c r="C15" s="61"/>
      <c r="D15" s="61"/>
      <c r="E15" s="61"/>
      <c r="F15" s="61"/>
      <c r="G15" s="61"/>
      <c r="H15" s="61"/>
      <c r="I15" s="67"/>
    </row>
    <row r="16" spans="1:9" ht="15.75">
      <c r="A16" s="61" t="s">
        <v>259</v>
      </c>
      <c r="B16" s="61"/>
      <c r="C16" s="61"/>
      <c r="D16" s="61"/>
      <c r="E16" s="61"/>
      <c r="F16" s="61"/>
      <c r="G16" s="61"/>
      <c r="H16" s="61"/>
      <c r="I16" s="67">
        <f>'приложение 3'!F93</f>
        <v>457969.89999999997</v>
      </c>
    </row>
    <row r="17" spans="1:9" ht="15.75">
      <c r="A17" s="61"/>
      <c r="B17" s="61"/>
      <c r="C17" s="61"/>
      <c r="D17" s="61"/>
      <c r="E17" s="61"/>
      <c r="F17" s="61"/>
      <c r="G17" s="61"/>
      <c r="H17" s="61"/>
      <c r="I17" s="67"/>
    </row>
    <row r="18" spans="1:9" ht="15.75">
      <c r="A18" s="61" t="s">
        <v>260</v>
      </c>
      <c r="B18" s="61"/>
      <c r="C18" s="61"/>
      <c r="D18" s="61"/>
      <c r="E18" s="61"/>
      <c r="F18" s="61"/>
      <c r="G18" s="61"/>
      <c r="H18" s="61"/>
      <c r="I18" s="67">
        <f>'приложение 3'!F148</f>
        <v>2753.6</v>
      </c>
    </row>
    <row r="19" spans="1:9" ht="15.75">
      <c r="A19" s="61"/>
      <c r="B19" s="61"/>
      <c r="C19" s="61"/>
      <c r="D19" s="61"/>
      <c r="E19" s="61"/>
      <c r="F19" s="61"/>
      <c r="G19" s="61"/>
      <c r="H19" s="61"/>
      <c r="I19" s="67"/>
    </row>
    <row r="20" spans="1:9" ht="15.75">
      <c r="A20" s="61" t="s">
        <v>261</v>
      </c>
      <c r="B20" s="61"/>
      <c r="C20" s="61"/>
      <c r="D20" s="61"/>
      <c r="E20" s="61"/>
      <c r="F20" s="61"/>
      <c r="G20" s="61"/>
      <c r="H20" s="61"/>
      <c r="I20" s="67">
        <f>'приложение 3'!F159</f>
        <v>518</v>
      </c>
    </row>
    <row r="21" ht="12.75">
      <c r="I21" s="68"/>
    </row>
    <row r="22" spans="1:9" ht="15.75">
      <c r="A22" s="61" t="s">
        <v>262</v>
      </c>
      <c r="B22" s="61"/>
      <c r="C22" s="61"/>
      <c r="D22" s="61"/>
      <c r="E22" s="61"/>
      <c r="F22" s="61"/>
      <c r="G22" s="61"/>
      <c r="H22" s="61"/>
      <c r="I22" s="67">
        <f>'приложение 3'!F175</f>
        <v>0</v>
      </c>
    </row>
  </sheetData>
  <sheetProtection/>
  <mergeCells count="8">
    <mergeCell ref="B1:D1"/>
    <mergeCell ref="E1:I1"/>
    <mergeCell ref="B2:D2"/>
    <mergeCell ref="E2:I2"/>
    <mergeCell ref="A4:I4"/>
    <mergeCell ref="A9:G9"/>
    <mergeCell ref="A5:I5"/>
    <mergeCell ref="E3:I3"/>
  </mergeCells>
  <printOptions/>
  <pageMargins left="1.21" right="0.63" top="0.66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АДМ3</cp:lastModifiedBy>
  <cp:lastPrinted>2020-11-03T08:05:37Z</cp:lastPrinted>
  <dcterms:created xsi:type="dcterms:W3CDTF">2008-11-17T10:13:17Z</dcterms:created>
  <dcterms:modified xsi:type="dcterms:W3CDTF">2020-11-03T08:05:45Z</dcterms:modified>
  <cp:category/>
  <cp:version/>
  <cp:contentType/>
  <cp:contentStatus/>
</cp:coreProperties>
</file>